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ARMACI" sheetId="1" r:id="rId1"/>
  </sheets>
  <definedNames>
    <definedName name="_xlnm.Print_Titles" localSheetId="0">'FARMACI'!$1:$1</definedName>
  </definedNames>
  <calcPr fullCalcOnLoad="1"/>
</workbook>
</file>

<file path=xl/sharedStrings.xml><?xml version="1.0" encoding="utf-8"?>
<sst xmlns="http://schemas.openxmlformats.org/spreadsheetml/2006/main" count="394" uniqueCount="243">
  <si>
    <t>Principio attivo</t>
  </si>
  <si>
    <t>F.F.</t>
  </si>
  <si>
    <t>Dos.</t>
  </si>
  <si>
    <t>FL</t>
  </si>
  <si>
    <t>Lotto</t>
  </si>
  <si>
    <t>FLAC</t>
  </si>
  <si>
    <t>CREMA</t>
  </si>
  <si>
    <t>F</t>
  </si>
  <si>
    <t>CPR</t>
  </si>
  <si>
    <t>10 MG</t>
  </si>
  <si>
    <t xml:space="preserve">F </t>
  </si>
  <si>
    <t>4 MG/ 2 ML</t>
  </si>
  <si>
    <t>ALPROSTADIL</t>
  </si>
  <si>
    <t>500 MG</t>
  </si>
  <si>
    <t>1 G</t>
  </si>
  <si>
    <t>METOTREXATO</t>
  </si>
  <si>
    <t>5 G</t>
  </si>
  <si>
    <t>50 MG</t>
  </si>
  <si>
    <t>300 MG</t>
  </si>
  <si>
    <t>SACCA</t>
  </si>
  <si>
    <t>CIPROFLOXACINA</t>
  </si>
  <si>
    <t xml:space="preserve">100 MG FL EV </t>
  </si>
  <si>
    <t>FLUOROURACILE</t>
  </si>
  <si>
    <t>5G FL IV</t>
  </si>
  <si>
    <t>CPS</t>
  </si>
  <si>
    <t>20 MG</t>
  </si>
  <si>
    <t>2 MG</t>
  </si>
  <si>
    <t>4 MG</t>
  </si>
  <si>
    <t>SULFADIAZINA ARGENTICA/  IALURONATO SODICO</t>
  </si>
  <si>
    <t>1% / 0,2%</t>
  </si>
  <si>
    <t>GARZE</t>
  </si>
  <si>
    <t>2 MG / 40 MG</t>
  </si>
  <si>
    <t>CPR EFF. O BUST.</t>
  </si>
  <si>
    <t>UROKINASI</t>
  </si>
  <si>
    <t>100.000 UI</t>
  </si>
  <si>
    <t>200 MG</t>
  </si>
  <si>
    <t>FENTANIL</t>
  </si>
  <si>
    <t xml:space="preserve">0,1 MG  </t>
  </si>
  <si>
    <t>METILERGOMETRINA</t>
  </si>
  <si>
    <t>0,2 MG</t>
  </si>
  <si>
    <t>NIMODIPINA</t>
  </si>
  <si>
    <t>GTT</t>
  </si>
  <si>
    <t>4% - 25 ML</t>
  </si>
  <si>
    <t>10 MG/ 50 ML</t>
  </si>
  <si>
    <t>PAPAVERINA CLORIDRATO</t>
  </si>
  <si>
    <t>30 MG/ 2 ML</t>
  </si>
  <si>
    <t>ATROPINA SOLFATO</t>
  </si>
  <si>
    <t>1 MG/1 ML</t>
  </si>
  <si>
    <t>DOMPERIDONE</t>
  </si>
  <si>
    <t>MACROGOL + SALI</t>
  </si>
  <si>
    <t>BUST.</t>
  </si>
  <si>
    <t>70 G</t>
  </si>
  <si>
    <t>NISTATINA</t>
  </si>
  <si>
    <t>SOSP.</t>
  </si>
  <si>
    <t>100.000 UI/ML</t>
  </si>
  <si>
    <t>RIFAXIMINA</t>
  </si>
  <si>
    <t>LOPERAMIDE</t>
  </si>
  <si>
    <t>BARNIDIPINA</t>
  </si>
  <si>
    <t>TIOCOLCHICOSIDE</t>
  </si>
  <si>
    <t>ESCINA, EPARINA SODICA, DIETILAMINA SALICILATO</t>
  </si>
  <si>
    <t>GEL</t>
  </si>
  <si>
    <t>ESCINA 2%, EPARINA SODICA 5000 UI/100 GR, DIETILAMINA SALICILATO 5%</t>
  </si>
  <si>
    <t>CLARITROMICINA</t>
  </si>
  <si>
    <t>SALMETEROLO/ FLUTICASONE</t>
  </si>
  <si>
    <t>POLV. INAL.</t>
  </si>
  <si>
    <t>50 MCG/500 MCG</t>
  </si>
  <si>
    <t>AMLODIPINA</t>
  </si>
  <si>
    <t>METFORMINA</t>
  </si>
  <si>
    <t>850 MG</t>
  </si>
  <si>
    <t>POTASSIO CLORURO</t>
  </si>
  <si>
    <t xml:space="preserve">600 MG </t>
  </si>
  <si>
    <t>EPARINA</t>
  </si>
  <si>
    <t>INDOBUFENE</t>
  </si>
  <si>
    <t xml:space="preserve">200 MG </t>
  </si>
  <si>
    <t>AMINOACIDI RAMIFICATI</t>
  </si>
  <si>
    <t>5,4% 500 ML</t>
  </si>
  <si>
    <t>GLUTATIONE</t>
  </si>
  <si>
    <t>DILTIAZEM</t>
  </si>
  <si>
    <t>60 MG</t>
  </si>
  <si>
    <t>20 MG+ SIR+2AGHI</t>
  </si>
  <si>
    <t>ZOLPIDEM</t>
  </si>
  <si>
    <t>ACQUA DEPURATA</t>
  </si>
  <si>
    <t>TANICA</t>
  </si>
  <si>
    <t>10 LITRI</t>
  </si>
  <si>
    <t>DIAZEPAM</t>
  </si>
  <si>
    <t>10 MG/ 2 ML</t>
  </si>
  <si>
    <t>ALOPERIDOLO</t>
  </si>
  <si>
    <t>AMIKACINA</t>
  </si>
  <si>
    <t>8 MG</t>
  </si>
  <si>
    <t>DESAMETASONE FOSFATO</t>
  </si>
  <si>
    <t>ALLOPURINOLO</t>
  </si>
  <si>
    <t>OSSITOCINA</t>
  </si>
  <si>
    <t>5UI/1ML</t>
  </si>
  <si>
    <t>AMIODARONE</t>
  </si>
  <si>
    <t>150MG/3ML</t>
  </si>
  <si>
    <t>2MG/1ML</t>
  </si>
  <si>
    <t>DOPAMINA CLORIDRATO</t>
  </si>
  <si>
    <t>200MG</t>
  </si>
  <si>
    <t>DOBUTAMINA CLORIDRATO</t>
  </si>
  <si>
    <t>250MG/20 ML</t>
  </si>
  <si>
    <t>EPINEFRINA</t>
  </si>
  <si>
    <t>1MG/1ML</t>
  </si>
  <si>
    <t>NOREPINEFRINA</t>
  </si>
  <si>
    <t>100MG</t>
  </si>
  <si>
    <t>CANREONATO DI POTASSIO</t>
  </si>
  <si>
    <t>200MG/2 ML</t>
  </si>
  <si>
    <t>SOTALOLO</t>
  </si>
  <si>
    <t>80MG</t>
  </si>
  <si>
    <t>METOPROLOLO</t>
  </si>
  <si>
    <t>ATENOLOLO</t>
  </si>
  <si>
    <t>BISOPROLOLO</t>
  </si>
  <si>
    <t>1,25MG</t>
  </si>
  <si>
    <t>2,5MG</t>
  </si>
  <si>
    <t>5MG</t>
  </si>
  <si>
    <t>100MG/10ML</t>
  </si>
  <si>
    <t>NEBIVOLOLO</t>
  </si>
  <si>
    <t>CARVEDILOLO</t>
  </si>
  <si>
    <t>25MG</t>
  </si>
  <si>
    <t>6,25MG</t>
  </si>
  <si>
    <t>ENALAPRIL</t>
  </si>
  <si>
    <t>RAMIPRIL+IDROCLOROTIAZIDE</t>
  </si>
  <si>
    <t>5MG+25MG</t>
  </si>
  <si>
    <t>LOSARTAN</t>
  </si>
  <si>
    <t>50MG</t>
  </si>
  <si>
    <t>VALSARTAN</t>
  </si>
  <si>
    <t>160MG</t>
  </si>
  <si>
    <t>IRBESARTAN</t>
  </si>
  <si>
    <t>300MG</t>
  </si>
  <si>
    <t xml:space="preserve">CANDESARTAN </t>
  </si>
  <si>
    <t>16MG</t>
  </si>
  <si>
    <t>IRBESARTAN + IDROCLOROTIAZIDE</t>
  </si>
  <si>
    <t>300MG + 12,5MG</t>
  </si>
  <si>
    <t>VALSARTAN + IDROCLOROTIAZIDE</t>
  </si>
  <si>
    <t>160MG+12,5MG</t>
  </si>
  <si>
    <t>ATORVASTATINA</t>
  </si>
  <si>
    <t>40MG</t>
  </si>
  <si>
    <t>20MG</t>
  </si>
  <si>
    <t>OMEGA-3-TRIGLICERIDI</t>
  </si>
  <si>
    <t>CPS MOLLI</t>
  </si>
  <si>
    <t>1000MG</t>
  </si>
  <si>
    <t>SIMVASTATINA+EZETIMIBE</t>
  </si>
  <si>
    <t>10MG+20MG</t>
  </si>
  <si>
    <t>CLOTRIMAZOLO</t>
  </si>
  <si>
    <t>1% 30G</t>
  </si>
  <si>
    <t>BLU DI METILENE</t>
  </si>
  <si>
    <t>ACIDO IALURONICO SALE SODICO+SULFADIAZINA ARGENTICA</t>
  </si>
  <si>
    <t>25 G</t>
  </si>
  <si>
    <t>10CM X 10CM</t>
  </si>
  <si>
    <t>10MG</t>
  </si>
  <si>
    <t>1MG</t>
  </si>
  <si>
    <t>CABERGOLINA</t>
  </si>
  <si>
    <t>0,5MG</t>
  </si>
  <si>
    <t>ALFUZOSINA</t>
  </si>
  <si>
    <t>10MG R.P.</t>
  </si>
  <si>
    <t>TAMSULOSINA</t>
  </si>
  <si>
    <t>0,4MG R.C.</t>
  </si>
  <si>
    <t>FINASTERIDE</t>
  </si>
  <si>
    <t>LEVOTIROXINA SODICA</t>
  </si>
  <si>
    <t>100MCG</t>
  </si>
  <si>
    <t>AMPICILLINA SODICA</t>
  </si>
  <si>
    <t>1G</t>
  </si>
  <si>
    <t>AMPICILLINA/ SULBACTAM</t>
  </si>
  <si>
    <t>3G</t>
  </si>
  <si>
    <t>CEFAZOLINA</t>
  </si>
  <si>
    <t>CEFEPIME</t>
  </si>
  <si>
    <t>1G 3ML IM/EV</t>
  </si>
  <si>
    <t>SULFAMETOSSAZOLO/TRIMETOPRIM</t>
  </si>
  <si>
    <t>800MG/160MG</t>
  </si>
  <si>
    <t>CLINDAMICINA FOSFATO</t>
  </si>
  <si>
    <t>600MG IM/EV</t>
  </si>
  <si>
    <t>200 MG 100ML FL EV</t>
  </si>
  <si>
    <t>ITRACONAZOLO</t>
  </si>
  <si>
    <t>ACICLOVIR</t>
  </si>
  <si>
    <t>250MG</t>
  </si>
  <si>
    <t>GANCICLOVIR</t>
  </si>
  <si>
    <t>500MG/10ML</t>
  </si>
  <si>
    <t>IMMUNOGLOBULINA ANTI-D</t>
  </si>
  <si>
    <t>250MCG/1250 UI</t>
  </si>
  <si>
    <t>KETOPROFENE</t>
  </si>
  <si>
    <t>100MG/5ML</t>
  </si>
  <si>
    <t>NIMESULIDE</t>
  </si>
  <si>
    <t>SUFENTANIL</t>
  </si>
  <si>
    <t>50MCG/ML 5 ML</t>
  </si>
  <si>
    <t>LIDOCAINA CLORIDRATO</t>
  </si>
  <si>
    <t>2% 10 ML</t>
  </si>
  <si>
    <t>MEPIVACAINA</t>
  </si>
  <si>
    <t>CODEINA/PARACETAMOLO</t>
  </si>
  <si>
    <t>30MG/500MG</t>
  </si>
  <si>
    <t>TRAMADOLO</t>
  </si>
  <si>
    <t>100MG 2 ML</t>
  </si>
  <si>
    <t>50MG 1ML</t>
  </si>
  <si>
    <t>PARACETAMOLO</t>
  </si>
  <si>
    <t>FENITOINA SODICA</t>
  </si>
  <si>
    <t>50MG/ML 5ML</t>
  </si>
  <si>
    <t>500MG</t>
  </si>
  <si>
    <t>2MG 1ML</t>
  </si>
  <si>
    <t>CLOZAPINA</t>
  </si>
  <si>
    <t>RISPERIDONE</t>
  </si>
  <si>
    <t>3MG</t>
  </si>
  <si>
    <t>2MG</t>
  </si>
  <si>
    <t>0,5% 20 ML</t>
  </si>
  <si>
    <t>BROMAZEPAM</t>
  </si>
  <si>
    <t>2,5MG/ML 20 ML</t>
  </si>
  <si>
    <t>PAROXETINA</t>
  </si>
  <si>
    <t>20MG CPR RIV DIV</t>
  </si>
  <si>
    <t>SERTRALINA CLORIDRATO</t>
  </si>
  <si>
    <t>20MG 30 CPR</t>
  </si>
  <si>
    <t>MIRTAZAPINA</t>
  </si>
  <si>
    <t>30MG</t>
  </si>
  <si>
    <t>NEOSTIGMINA METILSOLFATO</t>
  </si>
  <si>
    <t>0,5MG 1 ML</t>
  </si>
  <si>
    <t>AMBROXOLO CLORIDRATO</t>
  </si>
  <si>
    <t>15MG 2 ML NEBUL.</t>
  </si>
  <si>
    <t>ETAMIDO/SODIO CLORURO</t>
  </si>
  <si>
    <t>6% 500ML</t>
  </si>
  <si>
    <t>3,5-4% 500ML</t>
  </si>
  <si>
    <t>DERIVATI DELLA GELATINA (ATC B05AA06)</t>
  </si>
  <si>
    <t>CETIRIZINA</t>
  </si>
  <si>
    <t>CPR RIV</t>
  </si>
  <si>
    <t>CPR o CPR EFF. O BUST.</t>
  </si>
  <si>
    <t>NITROGLICERINA</t>
  </si>
  <si>
    <t>CEROTTO TTS</t>
  </si>
  <si>
    <t>5MG/24H</t>
  </si>
  <si>
    <t>10MG/24H</t>
  </si>
  <si>
    <t>15MG/24H</t>
  </si>
  <si>
    <t>500 MG IM/EV</t>
  </si>
  <si>
    <t>1 G 1M/EV</t>
  </si>
  <si>
    <t>10MG/ML 30 ML</t>
  </si>
  <si>
    <t>5000 UI/ML 10 ML</t>
  </si>
  <si>
    <t>NALOXONE</t>
  </si>
  <si>
    <t xml:space="preserve">0,4MG   </t>
  </si>
  <si>
    <t>5MG/5ML</t>
  </si>
  <si>
    <t>BUPIVACAINA IPERBARICA</t>
  </si>
  <si>
    <t>0,5% 4ML</t>
  </si>
  <si>
    <t>Fabb. annuale</t>
  </si>
  <si>
    <t>FLACONE O SACCA</t>
  </si>
  <si>
    <t>VOCE</t>
  </si>
  <si>
    <t>% iva</t>
  </si>
  <si>
    <t>Fabb. sino al 31/12/08</t>
  </si>
  <si>
    <t>Confezionamento (pezzi per confezione indivisibile)</t>
  </si>
  <si>
    <t>MITOXANTRONE</t>
  </si>
  <si>
    <t>10mg/5ml</t>
  </si>
  <si>
    <t>Prezzo unitario IVA esclusa offerto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</si>
</sst>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&quot;€&quot;\ * #,##0.0000_-;\-&quot;€&quot;\ * #,##0.0000_-;_-&quot;€&quot;\ * &quot;-&quot;??_-;_-@_-"/>
    <numFmt numFmtId="166" formatCode="&quot;€&quot;\ #,##0.00000"/>
    <numFmt numFmtId="167" formatCode="&quot;€&quot;\ #,##0.00"/>
    <numFmt numFmtId="168" formatCode="_-* #,##0.0_-;\-* #,##0.0_-;_-* &quot;-&quot;??_-;_-@_-"/>
    <numFmt numFmtId="169" formatCode="_-&quot;€&quot;\ * #,##0.00000_-;\-&quot;€&quot;\ * #,##0.00000_-;_-&quot;€&quot;\ * &quot;-&quot;??_-;_-@_-"/>
    <numFmt numFmtId="170" formatCode="_-&quot;€&quot;\ * #,##0.000_-;\-&quot;€&quot;\ * #,##0.000_-;_-&quot;€&quot;\ * &quot;-&quot;??_-;_-@_-"/>
    <numFmt numFmtId="171" formatCode="_-* #,##0.0000_-;\-* #,##0.0000_-;_-* &quot;-&quot;????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€&quot;\ #,##0.000"/>
    <numFmt numFmtId="180" formatCode="&quot;€&quot;\ #,##0.0000"/>
    <numFmt numFmtId="181" formatCode="mmm\-yyyy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 wrapText="1"/>
    </xf>
    <xf numFmtId="167" fontId="0" fillId="0" borderId="0" xfId="0" applyNumberFormat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166" fontId="0" fillId="0" borderId="1" xfId="17" applyNumberForma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 vertical="center" wrapText="1"/>
    </xf>
    <xf numFmtId="43" fontId="0" fillId="0" borderId="1" xfId="18" applyFont="1" applyBorder="1" applyAlignment="1">
      <alignment/>
    </xf>
    <xf numFmtId="167" fontId="0" fillId="0" borderId="1" xfId="0" applyNumberFormat="1" applyBorder="1" applyAlignment="1">
      <alignment horizontal="right"/>
    </xf>
    <xf numFmtId="167" fontId="0" fillId="0" borderId="1" xfId="0" applyNumberFormat="1" applyBorder="1" applyAlignment="1">
      <alignment/>
    </xf>
    <xf numFmtId="167" fontId="0" fillId="0" borderId="1" xfId="0" applyNumberFormat="1" applyFont="1" applyBorder="1" applyAlignment="1">
      <alignment/>
    </xf>
    <xf numFmtId="167" fontId="0" fillId="0" borderId="1" xfId="0" applyNumberFormat="1" applyFont="1" applyBorder="1" applyAlignment="1">
      <alignment horizontal="right"/>
    </xf>
    <xf numFmtId="166" fontId="0" fillId="0" borderId="1" xfId="0" applyNumberFormat="1" applyFont="1" applyBorder="1" applyAlignment="1">
      <alignment horizontal="right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18" applyNumberFormat="1" applyFont="1" applyFill="1" applyBorder="1" applyAlignment="1">
      <alignment/>
    </xf>
    <xf numFmtId="164" fontId="0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 horizontal="center" vertical="center" wrapText="1"/>
    </xf>
    <xf numFmtId="166" fontId="0" fillId="0" borderId="1" xfId="17" applyNumberFormat="1" applyFont="1" applyBorder="1" applyAlignment="1">
      <alignment/>
    </xf>
    <xf numFmtId="166" fontId="0" fillId="0" borderId="1" xfId="17" applyNumberFormat="1" applyBorder="1" applyAlignment="1">
      <alignment/>
    </xf>
    <xf numFmtId="166" fontId="0" fillId="0" borderId="1" xfId="0" applyNumberFormat="1" applyBorder="1" applyAlignment="1">
      <alignment/>
    </xf>
    <xf numFmtId="166" fontId="0" fillId="0" borderId="1" xfId="17" applyNumberFormat="1" applyFont="1" applyBorder="1" applyAlignment="1">
      <alignment horizontal="right" wrapText="1"/>
    </xf>
    <xf numFmtId="166" fontId="0" fillId="0" borderId="0" xfId="0" applyNumberForma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166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0" fillId="0" borderId="1" xfId="17" applyNumberFormat="1" applyFont="1" applyFill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7" fontId="0" fillId="0" borderId="1" xfId="17" applyNumberFormat="1" applyBorder="1" applyAlignment="1">
      <alignment horizontal="right"/>
    </xf>
    <xf numFmtId="167" fontId="0" fillId="0" borderId="1" xfId="0" applyNumberFormat="1" applyFill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80" fontId="0" fillId="0" borderId="1" xfId="17" applyNumberFormat="1" applyBorder="1" applyAlignment="1">
      <alignment/>
    </xf>
    <xf numFmtId="167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10" fontId="0" fillId="0" borderId="1" xfId="0" applyNumberFormat="1" applyFont="1" applyBorder="1" applyAlignment="1">
      <alignment/>
    </xf>
    <xf numFmtId="180" fontId="0" fillId="0" borderId="1" xfId="17" applyNumberForma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/>
    </xf>
    <xf numFmtId="3" fontId="0" fillId="0" borderId="1" xfId="18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0" fontId="0" fillId="0" borderId="1" xfId="0" applyFont="1" applyBorder="1" applyAlignment="1">
      <alignment/>
    </xf>
    <xf numFmtId="167" fontId="0" fillId="0" borderId="1" xfId="17" applyNumberFormat="1" applyBorder="1" applyAlignment="1">
      <alignment/>
    </xf>
    <xf numFmtId="3" fontId="0" fillId="0" borderId="1" xfId="18" applyNumberFormat="1" applyFont="1" applyBorder="1" applyAlignment="1">
      <alignment horizontal="right"/>
    </xf>
    <xf numFmtId="44" fontId="0" fillId="0" borderId="1" xfId="0" applyNumberFormat="1" applyBorder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166" fontId="0" fillId="0" borderId="1" xfId="17" applyNumberFormat="1" applyFont="1" applyFill="1" applyBorder="1" applyAlignment="1">
      <alignment/>
    </xf>
    <xf numFmtId="167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left"/>
    </xf>
    <xf numFmtId="167" fontId="0" fillId="0" borderId="1" xfId="17" applyNumberFormat="1" applyFont="1" applyBorder="1" applyAlignment="1">
      <alignment horizontal="right"/>
    </xf>
    <xf numFmtId="9" fontId="0" fillId="0" borderId="1" xfId="0" applyNumberFormat="1" applyBorder="1" applyAlignment="1">
      <alignment/>
    </xf>
    <xf numFmtId="0" fontId="0" fillId="0" borderId="2" xfId="0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7"/>
  <sheetViews>
    <sheetView tabSelected="1" workbookViewId="0" topLeftCell="B1">
      <selection activeCell="E2" sqref="E2"/>
    </sheetView>
  </sheetViews>
  <sheetFormatPr defaultColWidth="9.140625" defaultRowHeight="12.75"/>
  <cols>
    <col min="1" max="1" width="4.28125" style="13" hidden="1" customWidth="1"/>
    <col min="2" max="2" width="6.140625" style="54" bestFit="1" customWidth="1"/>
    <col min="3" max="3" width="28.421875" style="5" customWidth="1"/>
    <col min="4" max="4" width="10.7109375" style="37" customWidth="1"/>
    <col min="5" max="5" width="18.28125" style="3" customWidth="1"/>
    <col min="6" max="6" width="9.8515625" style="60" hidden="1" customWidth="1"/>
    <col min="7" max="7" width="9.8515625" style="60" customWidth="1"/>
    <col min="8" max="8" width="15.57421875" style="32" customWidth="1"/>
    <col min="9" max="9" width="20.57421875" style="9" customWidth="1"/>
    <col min="10" max="10" width="7.28125" style="9" bestFit="1" customWidth="1"/>
    <col min="11" max="11" width="11.7109375" style="0" bestFit="1" customWidth="1"/>
  </cols>
  <sheetData>
    <row r="1" spans="1:10" s="7" customFormat="1" ht="63">
      <c r="A1" s="13" t="s">
        <v>4</v>
      </c>
      <c r="B1" s="13" t="s">
        <v>236</v>
      </c>
      <c r="C1" s="67" t="s">
        <v>0</v>
      </c>
      <c r="D1" s="46" t="s">
        <v>1</v>
      </c>
      <c r="E1" s="14" t="s">
        <v>2</v>
      </c>
      <c r="F1" s="79" t="s">
        <v>234</v>
      </c>
      <c r="G1" s="79" t="s">
        <v>238</v>
      </c>
      <c r="H1" s="27" t="s">
        <v>242</v>
      </c>
      <c r="I1" s="8" t="s">
        <v>239</v>
      </c>
      <c r="J1" s="8" t="s">
        <v>237</v>
      </c>
    </row>
    <row r="2" spans="1:10" s="33" customFormat="1" ht="24" customHeight="1">
      <c r="A2" s="13">
        <v>1</v>
      </c>
      <c r="B2" s="13">
        <v>1</v>
      </c>
      <c r="C2" s="34" t="s">
        <v>172</v>
      </c>
      <c r="D2" s="47" t="s">
        <v>7</v>
      </c>
      <c r="E2" s="34" t="s">
        <v>173</v>
      </c>
      <c r="F2" s="56">
        <v>600</v>
      </c>
      <c r="G2" s="56">
        <f>(F2/12)*7</f>
        <v>350</v>
      </c>
      <c r="H2" s="35"/>
      <c r="I2" s="21"/>
      <c r="J2" s="21"/>
    </row>
    <row r="3" spans="1:10" ht="38.25">
      <c r="A3" s="13">
        <v>2</v>
      </c>
      <c r="B3" s="13">
        <v>2</v>
      </c>
      <c r="C3" s="4" t="s">
        <v>145</v>
      </c>
      <c r="D3" s="1" t="s">
        <v>30</v>
      </c>
      <c r="E3" s="11" t="s">
        <v>147</v>
      </c>
      <c r="F3" s="58">
        <v>8000</v>
      </c>
      <c r="G3" s="56">
        <f aca="true" t="shared" si="0" ref="G3:G66">(F3/12)*7</f>
        <v>4666.666666666666</v>
      </c>
      <c r="H3" s="53"/>
      <c r="I3" s="21"/>
      <c r="J3" s="21"/>
    </row>
    <row r="4" spans="1:10" ht="38.25">
      <c r="A4" s="13">
        <v>3</v>
      </c>
      <c r="B4" s="13">
        <v>3</v>
      </c>
      <c r="C4" s="4" t="s">
        <v>145</v>
      </c>
      <c r="D4" s="1" t="s">
        <v>6</v>
      </c>
      <c r="E4" s="11" t="s">
        <v>146</v>
      </c>
      <c r="F4" s="58">
        <v>700</v>
      </c>
      <c r="G4" s="56">
        <f t="shared" si="0"/>
        <v>408.33333333333337</v>
      </c>
      <c r="H4" s="53"/>
      <c r="I4" s="21"/>
      <c r="J4" s="21"/>
    </row>
    <row r="5" spans="1:10" ht="24" customHeight="1">
      <c r="A5" s="13">
        <v>4</v>
      </c>
      <c r="B5" s="13">
        <v>4</v>
      </c>
      <c r="C5" s="4" t="s">
        <v>81</v>
      </c>
      <c r="D5" s="1" t="s">
        <v>82</v>
      </c>
      <c r="E5" s="15" t="s">
        <v>83</v>
      </c>
      <c r="F5" s="58">
        <v>400</v>
      </c>
      <c r="G5" s="56">
        <f t="shared" si="0"/>
        <v>233.33333333333334</v>
      </c>
      <c r="H5" s="12"/>
      <c r="I5" s="19"/>
      <c r="J5" s="21"/>
    </row>
    <row r="6" spans="1:10" ht="24" customHeight="1">
      <c r="A6" s="13">
        <v>5</v>
      </c>
      <c r="B6" s="13">
        <v>5</v>
      </c>
      <c r="C6" s="11" t="s">
        <v>152</v>
      </c>
      <c r="D6" s="1" t="s">
        <v>8</v>
      </c>
      <c r="E6" s="16" t="s">
        <v>153</v>
      </c>
      <c r="F6" s="58">
        <v>600</v>
      </c>
      <c r="G6" s="56">
        <f t="shared" si="0"/>
        <v>350</v>
      </c>
      <c r="H6" s="12"/>
      <c r="I6" s="19"/>
      <c r="J6" s="21"/>
    </row>
    <row r="7" spans="1:10" ht="24" customHeight="1">
      <c r="A7" s="13">
        <v>6</v>
      </c>
      <c r="B7" s="13">
        <v>6</v>
      </c>
      <c r="C7" s="11" t="s">
        <v>90</v>
      </c>
      <c r="D7" s="1" t="s">
        <v>8</v>
      </c>
      <c r="E7" s="16" t="s">
        <v>18</v>
      </c>
      <c r="F7" s="58">
        <v>3900</v>
      </c>
      <c r="G7" s="56">
        <f t="shared" si="0"/>
        <v>2275</v>
      </c>
      <c r="H7" s="12"/>
      <c r="I7" s="19"/>
      <c r="J7" s="21"/>
    </row>
    <row r="8" spans="1:10" ht="24" customHeight="1">
      <c r="A8" s="13">
        <v>7</v>
      </c>
      <c r="B8" s="13">
        <v>7</v>
      </c>
      <c r="C8" s="10" t="s">
        <v>86</v>
      </c>
      <c r="D8" s="1" t="s">
        <v>7</v>
      </c>
      <c r="E8" s="16" t="s">
        <v>195</v>
      </c>
      <c r="F8" s="59">
        <v>2400</v>
      </c>
      <c r="G8" s="56">
        <f t="shared" si="0"/>
        <v>1400</v>
      </c>
      <c r="H8" s="29"/>
      <c r="I8" s="20"/>
      <c r="J8" s="21"/>
    </row>
    <row r="9" spans="1:10" ht="24" customHeight="1">
      <c r="A9" s="13">
        <v>8</v>
      </c>
      <c r="B9" s="13">
        <v>8</v>
      </c>
      <c r="C9" s="4" t="s">
        <v>12</v>
      </c>
      <c r="D9" s="1" t="s">
        <v>7</v>
      </c>
      <c r="E9" s="15" t="s">
        <v>79</v>
      </c>
      <c r="F9" s="58">
        <v>300</v>
      </c>
      <c r="G9" s="56">
        <f t="shared" si="0"/>
        <v>175</v>
      </c>
      <c r="H9" s="12"/>
      <c r="I9" s="19"/>
      <c r="J9" s="21"/>
    </row>
    <row r="10" spans="1:10" ht="24" customHeight="1">
      <c r="A10" s="13">
        <v>9</v>
      </c>
      <c r="B10" s="13">
        <v>9</v>
      </c>
      <c r="C10" s="4" t="s">
        <v>211</v>
      </c>
      <c r="D10" s="1" t="s">
        <v>7</v>
      </c>
      <c r="E10" s="15" t="s">
        <v>212</v>
      </c>
      <c r="F10" s="58">
        <v>1800</v>
      </c>
      <c r="G10" s="56">
        <f t="shared" si="0"/>
        <v>1050</v>
      </c>
      <c r="H10" s="12"/>
      <c r="I10" s="19"/>
      <c r="J10" s="21"/>
    </row>
    <row r="11" spans="1:10" ht="24" customHeight="1">
      <c r="A11" s="80">
        <v>10</v>
      </c>
      <c r="B11" s="13">
        <v>10</v>
      </c>
      <c r="C11" s="4" t="s">
        <v>87</v>
      </c>
      <c r="D11" s="1" t="s">
        <v>10</v>
      </c>
      <c r="E11" s="15" t="s">
        <v>225</v>
      </c>
      <c r="F11" s="58">
        <v>900</v>
      </c>
      <c r="G11" s="56">
        <f t="shared" si="0"/>
        <v>525</v>
      </c>
      <c r="H11" s="12"/>
      <c r="I11" s="19"/>
      <c r="J11" s="21"/>
    </row>
    <row r="12" spans="1:10" ht="24" customHeight="1">
      <c r="A12" s="80"/>
      <c r="B12" s="13">
        <v>11</v>
      </c>
      <c r="C12" s="4" t="s">
        <v>87</v>
      </c>
      <c r="D12" s="1" t="s">
        <v>7</v>
      </c>
      <c r="E12" s="15" t="s">
        <v>226</v>
      </c>
      <c r="F12" s="58">
        <v>600</v>
      </c>
      <c r="G12" s="56">
        <f t="shared" si="0"/>
        <v>350</v>
      </c>
      <c r="H12" s="12"/>
      <c r="I12" s="19"/>
      <c r="J12" s="21"/>
    </row>
    <row r="13" spans="1:10" ht="24" customHeight="1">
      <c r="A13" s="13">
        <v>11</v>
      </c>
      <c r="B13" s="13">
        <v>12</v>
      </c>
      <c r="C13" s="62" t="s">
        <v>74</v>
      </c>
      <c r="D13" s="36" t="s">
        <v>5</v>
      </c>
      <c r="E13" s="52" t="s">
        <v>75</v>
      </c>
      <c r="F13" s="57">
        <v>400</v>
      </c>
      <c r="G13" s="56">
        <f t="shared" si="0"/>
        <v>233.33333333333334</v>
      </c>
      <c r="H13" s="28"/>
      <c r="I13" s="21"/>
      <c r="J13" s="21"/>
    </row>
    <row r="14" spans="1:10" ht="24" customHeight="1">
      <c r="A14" s="13">
        <v>12</v>
      </c>
      <c r="B14" s="13">
        <v>13</v>
      </c>
      <c r="C14" s="62" t="s">
        <v>93</v>
      </c>
      <c r="D14" s="36" t="s">
        <v>7</v>
      </c>
      <c r="E14" s="52" t="s">
        <v>94</v>
      </c>
      <c r="F14" s="57">
        <v>3500</v>
      </c>
      <c r="G14" s="56">
        <f t="shared" si="0"/>
        <v>2041.6666666666667</v>
      </c>
      <c r="H14" s="28"/>
      <c r="I14" s="21"/>
      <c r="J14" s="21"/>
    </row>
    <row r="15" spans="1:10" ht="24" customHeight="1">
      <c r="A15" s="13">
        <v>13</v>
      </c>
      <c r="B15" s="13">
        <v>14</v>
      </c>
      <c r="C15" s="4" t="s">
        <v>66</v>
      </c>
      <c r="D15" s="1" t="s">
        <v>8</v>
      </c>
      <c r="E15" s="15" t="s">
        <v>9</v>
      </c>
      <c r="F15" s="58">
        <v>7200</v>
      </c>
      <c r="G15" s="56">
        <f t="shared" si="0"/>
        <v>4200</v>
      </c>
      <c r="H15" s="12"/>
      <c r="I15" s="19"/>
      <c r="J15" s="21"/>
    </row>
    <row r="16" spans="1:10" ht="24" customHeight="1">
      <c r="A16" s="13">
        <v>14</v>
      </c>
      <c r="B16" s="13">
        <v>15</v>
      </c>
      <c r="C16" s="4" t="s">
        <v>159</v>
      </c>
      <c r="D16" s="1" t="s">
        <v>3</v>
      </c>
      <c r="E16" s="15" t="s">
        <v>160</v>
      </c>
      <c r="F16" s="58">
        <v>600</v>
      </c>
      <c r="G16" s="56">
        <f t="shared" si="0"/>
        <v>350</v>
      </c>
      <c r="H16" s="12"/>
      <c r="I16" s="19"/>
      <c r="J16" s="21"/>
    </row>
    <row r="17" spans="1:10" ht="24" customHeight="1">
      <c r="A17" s="13">
        <v>15</v>
      </c>
      <c r="B17" s="13">
        <v>16</v>
      </c>
      <c r="C17" s="4" t="s">
        <v>161</v>
      </c>
      <c r="D17" s="1" t="s">
        <v>3</v>
      </c>
      <c r="E17" s="15" t="s">
        <v>162</v>
      </c>
      <c r="F17" s="58">
        <v>1200</v>
      </c>
      <c r="G17" s="56">
        <f t="shared" si="0"/>
        <v>700</v>
      </c>
      <c r="H17" s="12"/>
      <c r="I17" s="19"/>
      <c r="J17" s="21"/>
    </row>
    <row r="18" spans="1:10" ht="24" customHeight="1">
      <c r="A18" s="13">
        <v>16</v>
      </c>
      <c r="B18" s="13">
        <v>17</v>
      </c>
      <c r="C18" s="4" t="s">
        <v>109</v>
      </c>
      <c r="D18" s="1" t="s">
        <v>8</v>
      </c>
      <c r="E18" s="15" t="s">
        <v>103</v>
      </c>
      <c r="F18" s="58">
        <v>1600</v>
      </c>
      <c r="G18" s="56">
        <f t="shared" si="0"/>
        <v>933.3333333333334</v>
      </c>
      <c r="H18" s="12"/>
      <c r="I18" s="19"/>
      <c r="J18" s="21"/>
    </row>
    <row r="19" spans="1:10" ht="24" customHeight="1">
      <c r="A19" s="81">
        <v>17</v>
      </c>
      <c r="B19" s="13">
        <v>18</v>
      </c>
      <c r="C19" s="4" t="s">
        <v>134</v>
      </c>
      <c r="D19" s="1" t="s">
        <v>8</v>
      </c>
      <c r="E19" s="15" t="s">
        <v>136</v>
      </c>
      <c r="F19" s="58">
        <f>300*30</f>
        <v>9000</v>
      </c>
      <c r="G19" s="56">
        <f t="shared" si="0"/>
        <v>5250</v>
      </c>
      <c r="H19" s="12"/>
      <c r="I19" s="19"/>
      <c r="J19" s="21"/>
    </row>
    <row r="20" spans="1:10" ht="24" customHeight="1">
      <c r="A20" s="82"/>
      <c r="B20" s="13">
        <v>19</v>
      </c>
      <c r="C20" s="4" t="s">
        <v>134</v>
      </c>
      <c r="D20" s="1" t="s">
        <v>8</v>
      </c>
      <c r="E20" s="15" t="s">
        <v>135</v>
      </c>
      <c r="F20" s="58">
        <v>2400</v>
      </c>
      <c r="G20" s="56">
        <f t="shared" si="0"/>
        <v>1400</v>
      </c>
      <c r="H20" s="12"/>
      <c r="I20" s="19"/>
      <c r="J20" s="21"/>
    </row>
    <row r="21" spans="1:10" ht="24" customHeight="1">
      <c r="A21" s="13">
        <v>18</v>
      </c>
      <c r="B21" s="13">
        <v>20</v>
      </c>
      <c r="C21" s="10" t="s">
        <v>46</v>
      </c>
      <c r="D21" s="1" t="s">
        <v>7</v>
      </c>
      <c r="E21" s="16" t="s">
        <v>47</v>
      </c>
      <c r="F21" s="59">
        <v>6500</v>
      </c>
      <c r="G21" s="56">
        <f t="shared" si="0"/>
        <v>3791.6666666666665</v>
      </c>
      <c r="H21" s="29"/>
      <c r="I21" s="20"/>
      <c r="J21" s="21"/>
    </row>
    <row r="22" spans="1:10" ht="24" customHeight="1">
      <c r="A22" s="81">
        <v>19</v>
      </c>
      <c r="B22" s="13">
        <v>21</v>
      </c>
      <c r="C22" s="10" t="s">
        <v>57</v>
      </c>
      <c r="D22" s="1" t="s">
        <v>8</v>
      </c>
      <c r="E22" s="16" t="s">
        <v>9</v>
      </c>
      <c r="F22" s="59">
        <v>840</v>
      </c>
      <c r="G22" s="56">
        <f t="shared" si="0"/>
        <v>490</v>
      </c>
      <c r="H22" s="29"/>
      <c r="I22" s="20"/>
      <c r="J22" s="21"/>
    </row>
    <row r="23" spans="1:10" ht="24" customHeight="1">
      <c r="A23" s="82"/>
      <c r="B23" s="13">
        <v>22</v>
      </c>
      <c r="C23" s="10" t="s">
        <v>57</v>
      </c>
      <c r="D23" s="1" t="s">
        <v>8</v>
      </c>
      <c r="E23" s="16" t="s">
        <v>25</v>
      </c>
      <c r="F23" s="59">
        <v>560</v>
      </c>
      <c r="G23" s="56">
        <f t="shared" si="0"/>
        <v>326.66666666666663</v>
      </c>
      <c r="H23" s="29"/>
      <c r="I23" s="20"/>
      <c r="J23" s="21"/>
    </row>
    <row r="24" spans="1:10" ht="24" customHeight="1">
      <c r="A24" s="80">
        <v>20</v>
      </c>
      <c r="B24" s="13">
        <v>23</v>
      </c>
      <c r="C24" s="4" t="s">
        <v>110</v>
      </c>
      <c r="D24" s="55" t="s">
        <v>8</v>
      </c>
      <c r="E24" s="2" t="s">
        <v>111</v>
      </c>
      <c r="F24" s="57">
        <f>80*28</f>
        <v>2240</v>
      </c>
      <c r="G24" s="56">
        <f t="shared" si="0"/>
        <v>1306.6666666666665</v>
      </c>
      <c r="H24" s="23"/>
      <c r="I24" s="22"/>
      <c r="J24" s="21"/>
    </row>
    <row r="25" spans="1:10" ht="24" customHeight="1">
      <c r="A25" s="80"/>
      <c r="B25" s="13">
        <v>24</v>
      </c>
      <c r="C25" s="4" t="s">
        <v>110</v>
      </c>
      <c r="D25" s="55" t="s">
        <v>8</v>
      </c>
      <c r="E25" s="2" t="s">
        <v>112</v>
      </c>
      <c r="F25" s="57">
        <f>80*28</f>
        <v>2240</v>
      </c>
      <c r="G25" s="56">
        <f t="shared" si="0"/>
        <v>1306.6666666666665</v>
      </c>
      <c r="H25" s="23"/>
      <c r="I25" s="22"/>
      <c r="J25" s="21"/>
    </row>
    <row r="26" spans="1:10" ht="24" customHeight="1">
      <c r="A26" s="80"/>
      <c r="B26" s="13">
        <v>25</v>
      </c>
      <c r="C26" s="4" t="s">
        <v>110</v>
      </c>
      <c r="D26" s="55" t="s">
        <v>8</v>
      </c>
      <c r="E26" s="2" t="s">
        <v>113</v>
      </c>
      <c r="F26" s="57">
        <f>40*28</f>
        <v>1120</v>
      </c>
      <c r="G26" s="56">
        <f t="shared" si="0"/>
        <v>653.3333333333333</v>
      </c>
      <c r="H26" s="23"/>
      <c r="I26" s="22"/>
      <c r="J26" s="21"/>
    </row>
    <row r="27" spans="1:10" ht="24" customHeight="1">
      <c r="A27" s="13">
        <v>21</v>
      </c>
      <c r="B27" s="13">
        <v>26</v>
      </c>
      <c r="C27" s="4" t="s">
        <v>144</v>
      </c>
      <c r="D27" s="55" t="s">
        <v>7</v>
      </c>
      <c r="E27" s="2" t="s">
        <v>114</v>
      </c>
      <c r="F27" s="57">
        <v>350</v>
      </c>
      <c r="G27" s="56">
        <f t="shared" si="0"/>
        <v>204.16666666666669</v>
      </c>
      <c r="H27" s="23"/>
      <c r="I27" s="22"/>
      <c r="J27" s="21"/>
    </row>
    <row r="28" spans="1:10" ht="24" customHeight="1">
      <c r="A28" s="13">
        <v>22</v>
      </c>
      <c r="B28" s="13">
        <v>27</v>
      </c>
      <c r="C28" s="4" t="s">
        <v>201</v>
      </c>
      <c r="D28" s="55" t="s">
        <v>41</v>
      </c>
      <c r="E28" s="2" t="s">
        <v>202</v>
      </c>
      <c r="F28" s="57">
        <v>100</v>
      </c>
      <c r="G28" s="56">
        <f t="shared" si="0"/>
        <v>58.333333333333336</v>
      </c>
      <c r="H28" s="23"/>
      <c r="I28" s="22"/>
      <c r="J28" s="21"/>
    </row>
    <row r="29" spans="1:10" ht="24" customHeight="1">
      <c r="A29" s="13">
        <v>23</v>
      </c>
      <c r="B29" s="13">
        <v>28</v>
      </c>
      <c r="C29" s="4" t="s">
        <v>232</v>
      </c>
      <c r="D29" s="55" t="s">
        <v>7</v>
      </c>
      <c r="E29" s="2" t="s">
        <v>233</v>
      </c>
      <c r="F29" s="57">
        <v>1200</v>
      </c>
      <c r="G29" s="56">
        <f t="shared" si="0"/>
        <v>700</v>
      </c>
      <c r="H29" s="23"/>
      <c r="I29" s="22"/>
      <c r="J29" s="21"/>
    </row>
    <row r="30" spans="1:10" ht="24" customHeight="1">
      <c r="A30" s="13">
        <v>24</v>
      </c>
      <c r="B30" s="13">
        <v>29</v>
      </c>
      <c r="C30" s="6" t="s">
        <v>150</v>
      </c>
      <c r="D30" s="1" t="s">
        <v>8</v>
      </c>
      <c r="E30" s="17" t="s">
        <v>151</v>
      </c>
      <c r="F30" s="58">
        <v>88</v>
      </c>
      <c r="G30" s="56">
        <f t="shared" si="0"/>
        <v>51.33333333333333</v>
      </c>
      <c r="H30" s="29"/>
      <c r="I30" s="20"/>
      <c r="J30" s="21"/>
    </row>
    <row r="31" spans="1:10" ht="24" customHeight="1">
      <c r="A31" s="13">
        <v>26</v>
      </c>
      <c r="B31" s="13">
        <v>30</v>
      </c>
      <c r="C31" s="4" t="s">
        <v>128</v>
      </c>
      <c r="D31" s="1" t="s">
        <v>8</v>
      </c>
      <c r="E31" s="15" t="s">
        <v>129</v>
      </c>
      <c r="F31" s="58">
        <f>30*28</f>
        <v>840</v>
      </c>
      <c r="G31" s="56">
        <f t="shared" si="0"/>
        <v>490</v>
      </c>
      <c r="H31" s="12"/>
      <c r="I31" s="19"/>
      <c r="J31" s="21"/>
    </row>
    <row r="32" spans="1:10" ht="24" customHeight="1">
      <c r="A32" s="13">
        <v>27</v>
      </c>
      <c r="B32" s="13">
        <v>31</v>
      </c>
      <c r="C32" s="4" t="s">
        <v>104</v>
      </c>
      <c r="D32" s="1" t="s">
        <v>7</v>
      </c>
      <c r="E32" s="15" t="s">
        <v>105</v>
      </c>
      <c r="F32" s="58">
        <v>1000</v>
      </c>
      <c r="G32" s="56">
        <f t="shared" si="0"/>
        <v>583.3333333333333</v>
      </c>
      <c r="H32" s="12"/>
      <c r="I32" s="19"/>
      <c r="J32" s="21"/>
    </row>
    <row r="33" spans="1:10" ht="24" customHeight="1">
      <c r="A33" s="80">
        <v>28</v>
      </c>
      <c r="B33" s="13">
        <v>32</v>
      </c>
      <c r="C33" s="4" t="s">
        <v>104</v>
      </c>
      <c r="D33" s="1" t="s">
        <v>8</v>
      </c>
      <c r="E33" s="15" t="s">
        <v>103</v>
      </c>
      <c r="F33" s="58">
        <v>3000</v>
      </c>
      <c r="G33" s="56">
        <f t="shared" si="0"/>
        <v>1750</v>
      </c>
      <c r="H33" s="12"/>
      <c r="I33" s="19"/>
      <c r="J33" s="21"/>
    </row>
    <row r="34" spans="1:10" ht="24" customHeight="1">
      <c r="A34" s="80"/>
      <c r="B34" s="13">
        <v>33</v>
      </c>
      <c r="C34" s="4" t="s">
        <v>116</v>
      </c>
      <c r="D34" s="1" t="s">
        <v>8</v>
      </c>
      <c r="E34" s="16" t="s">
        <v>117</v>
      </c>
      <c r="F34" s="58">
        <v>2400</v>
      </c>
      <c r="G34" s="56">
        <f t="shared" si="0"/>
        <v>1400</v>
      </c>
      <c r="H34" s="12"/>
      <c r="I34" s="19"/>
      <c r="J34" s="21"/>
    </row>
    <row r="35" spans="1:10" ht="24" customHeight="1">
      <c r="A35" s="13">
        <v>29</v>
      </c>
      <c r="B35" s="13">
        <v>34</v>
      </c>
      <c r="C35" s="4" t="s">
        <v>116</v>
      </c>
      <c r="D35" s="1" t="s">
        <v>8</v>
      </c>
      <c r="E35" s="16" t="s">
        <v>118</v>
      </c>
      <c r="F35" s="58">
        <v>1800</v>
      </c>
      <c r="G35" s="56">
        <f t="shared" si="0"/>
        <v>1050</v>
      </c>
      <c r="H35" s="12"/>
      <c r="I35" s="19"/>
      <c r="J35" s="21"/>
    </row>
    <row r="36" spans="1:10" ht="24" customHeight="1">
      <c r="A36" s="13">
        <v>30</v>
      </c>
      <c r="B36" s="13">
        <v>35</v>
      </c>
      <c r="C36" s="4" t="s">
        <v>163</v>
      </c>
      <c r="D36" s="1" t="s">
        <v>3</v>
      </c>
      <c r="E36" s="16" t="s">
        <v>160</v>
      </c>
      <c r="F36" s="58">
        <v>2000</v>
      </c>
      <c r="G36" s="56">
        <f t="shared" si="0"/>
        <v>1166.6666666666665</v>
      </c>
      <c r="H36" s="12"/>
      <c r="I36" s="19"/>
      <c r="J36" s="21"/>
    </row>
    <row r="37" spans="1:10" ht="24" customHeight="1">
      <c r="A37" s="13">
        <v>31</v>
      </c>
      <c r="B37" s="13">
        <v>36</v>
      </c>
      <c r="C37" s="4" t="s">
        <v>164</v>
      </c>
      <c r="D37" s="1" t="s">
        <v>3</v>
      </c>
      <c r="E37" s="16" t="s">
        <v>165</v>
      </c>
      <c r="F37" s="58">
        <v>2200</v>
      </c>
      <c r="G37" s="56">
        <f t="shared" si="0"/>
        <v>1283.3333333333335</v>
      </c>
      <c r="H37" s="12"/>
      <c r="I37" s="19"/>
      <c r="J37" s="21"/>
    </row>
    <row r="38" spans="1:10" ht="24" customHeight="1">
      <c r="A38" s="80">
        <v>32</v>
      </c>
      <c r="B38" s="13">
        <v>37</v>
      </c>
      <c r="C38" s="11" t="s">
        <v>217</v>
      </c>
      <c r="D38" s="1" t="s">
        <v>218</v>
      </c>
      <c r="E38" s="16" t="s">
        <v>148</v>
      </c>
      <c r="F38" s="58">
        <v>2400</v>
      </c>
      <c r="G38" s="56">
        <f t="shared" si="0"/>
        <v>1400</v>
      </c>
      <c r="H38" s="12"/>
      <c r="I38" s="19"/>
      <c r="J38" s="21"/>
    </row>
    <row r="39" spans="1:10" ht="24" customHeight="1">
      <c r="A39" s="80"/>
      <c r="B39" s="13">
        <v>38</v>
      </c>
      <c r="C39" s="4" t="s">
        <v>20</v>
      </c>
      <c r="D39" s="1" t="s">
        <v>7</v>
      </c>
      <c r="E39" s="16" t="s">
        <v>21</v>
      </c>
      <c r="F39" s="58">
        <v>900</v>
      </c>
      <c r="G39" s="56">
        <f t="shared" si="0"/>
        <v>525</v>
      </c>
      <c r="H39" s="12"/>
      <c r="I39" s="19"/>
      <c r="J39" s="21"/>
    </row>
    <row r="40" spans="1:10" ht="24" customHeight="1">
      <c r="A40" s="13">
        <v>33</v>
      </c>
      <c r="B40" s="13">
        <v>39</v>
      </c>
      <c r="C40" s="39" t="s">
        <v>20</v>
      </c>
      <c r="D40" s="42" t="s">
        <v>235</v>
      </c>
      <c r="E40" s="1" t="s">
        <v>170</v>
      </c>
      <c r="F40" s="58">
        <v>1800</v>
      </c>
      <c r="G40" s="56">
        <f t="shared" si="0"/>
        <v>1050</v>
      </c>
      <c r="H40" s="12"/>
      <c r="I40" s="40"/>
      <c r="J40" s="21"/>
    </row>
    <row r="41" spans="1:10" ht="24" customHeight="1">
      <c r="A41" s="13">
        <v>34</v>
      </c>
      <c r="B41" s="13">
        <v>40</v>
      </c>
      <c r="C41" s="4" t="s">
        <v>62</v>
      </c>
      <c r="D41" s="1" t="s">
        <v>8</v>
      </c>
      <c r="E41" s="16" t="s">
        <v>13</v>
      </c>
      <c r="F41" s="58">
        <v>1400</v>
      </c>
      <c r="G41" s="56">
        <f t="shared" si="0"/>
        <v>816.6666666666667</v>
      </c>
      <c r="H41" s="12"/>
      <c r="I41" s="19"/>
      <c r="J41" s="21"/>
    </row>
    <row r="42" spans="1:10" ht="24" customHeight="1">
      <c r="A42" s="13">
        <v>35</v>
      </c>
      <c r="B42" s="13">
        <v>41</v>
      </c>
      <c r="C42" s="4" t="s">
        <v>168</v>
      </c>
      <c r="D42" s="1" t="s">
        <v>7</v>
      </c>
      <c r="E42" s="16" t="s">
        <v>169</v>
      </c>
      <c r="F42" s="58">
        <v>280</v>
      </c>
      <c r="G42" s="56">
        <f t="shared" si="0"/>
        <v>163.33333333333331</v>
      </c>
      <c r="H42" s="12"/>
      <c r="I42" s="19"/>
      <c r="J42" s="21"/>
    </row>
    <row r="43" spans="1:10" ht="24" customHeight="1">
      <c r="A43" s="13">
        <v>36</v>
      </c>
      <c r="B43" s="13">
        <v>42</v>
      </c>
      <c r="C43" s="4" t="s">
        <v>142</v>
      </c>
      <c r="D43" s="1" t="s">
        <v>6</v>
      </c>
      <c r="E43" s="16" t="s">
        <v>143</v>
      </c>
      <c r="F43" s="58">
        <v>350</v>
      </c>
      <c r="G43" s="56">
        <f t="shared" si="0"/>
        <v>204.16666666666669</v>
      </c>
      <c r="H43" s="12"/>
      <c r="I43" s="19"/>
      <c r="J43" s="21"/>
    </row>
    <row r="44" spans="1:10" ht="24" customHeight="1">
      <c r="A44" s="13">
        <v>37</v>
      </c>
      <c r="B44" s="13">
        <v>43</v>
      </c>
      <c r="C44" s="4" t="s">
        <v>196</v>
      </c>
      <c r="D44" s="1" t="s">
        <v>8</v>
      </c>
      <c r="E44" s="16" t="s">
        <v>103</v>
      </c>
      <c r="F44" s="58">
        <f>280*3</f>
        <v>840</v>
      </c>
      <c r="G44" s="56">
        <f t="shared" si="0"/>
        <v>490</v>
      </c>
      <c r="H44" s="12"/>
      <c r="I44" s="19"/>
      <c r="J44" s="21"/>
    </row>
    <row r="45" spans="1:10" ht="24" customHeight="1">
      <c r="A45" s="80">
        <v>39</v>
      </c>
      <c r="B45" s="13">
        <v>44</v>
      </c>
      <c r="C45" s="44" t="s">
        <v>186</v>
      </c>
      <c r="D45" s="42" t="s">
        <v>32</v>
      </c>
      <c r="E45" s="36" t="s">
        <v>187</v>
      </c>
      <c r="F45" s="57">
        <v>3600</v>
      </c>
      <c r="G45" s="56">
        <f t="shared" si="0"/>
        <v>2100</v>
      </c>
      <c r="H45" s="28"/>
      <c r="I45" s="19"/>
      <c r="J45" s="21"/>
    </row>
    <row r="46" spans="1:10" ht="24" customHeight="1">
      <c r="A46" s="80"/>
      <c r="B46" s="13">
        <v>45</v>
      </c>
      <c r="C46" s="4" t="s">
        <v>216</v>
      </c>
      <c r="D46" s="1" t="s">
        <v>5</v>
      </c>
      <c r="E46" s="16" t="s">
        <v>215</v>
      </c>
      <c r="F46" s="58">
        <v>1000</v>
      </c>
      <c r="G46" s="56">
        <f t="shared" si="0"/>
        <v>583.3333333333333</v>
      </c>
      <c r="H46" s="12"/>
      <c r="I46" s="19"/>
      <c r="J46" s="21"/>
    </row>
    <row r="47" spans="1:10" ht="24" customHeight="1">
      <c r="A47" s="13">
        <v>40</v>
      </c>
      <c r="B47" s="13">
        <v>46</v>
      </c>
      <c r="C47" s="4" t="s">
        <v>89</v>
      </c>
      <c r="D47" s="1" t="s">
        <v>7</v>
      </c>
      <c r="E47" s="16" t="s">
        <v>27</v>
      </c>
      <c r="F47" s="58">
        <v>5000</v>
      </c>
      <c r="G47" s="56">
        <f t="shared" si="0"/>
        <v>2916.666666666667</v>
      </c>
      <c r="H47" s="12"/>
      <c r="I47" s="19"/>
      <c r="J47" s="21"/>
    </row>
    <row r="48" spans="1:10" ht="24" customHeight="1">
      <c r="A48" s="13">
        <v>41</v>
      </c>
      <c r="B48" s="13">
        <v>47</v>
      </c>
      <c r="C48" s="4" t="s">
        <v>89</v>
      </c>
      <c r="D48" s="1" t="s">
        <v>7</v>
      </c>
      <c r="E48" s="16" t="s">
        <v>88</v>
      </c>
      <c r="F48" s="58">
        <v>4000</v>
      </c>
      <c r="G48" s="56">
        <f t="shared" si="0"/>
        <v>2333.333333333333</v>
      </c>
      <c r="H48" s="12"/>
      <c r="I48" s="19"/>
      <c r="J48" s="21"/>
    </row>
    <row r="49" spans="1:10" ht="24" customHeight="1">
      <c r="A49" s="13">
        <v>42</v>
      </c>
      <c r="B49" s="13">
        <v>48</v>
      </c>
      <c r="C49" s="4" t="s">
        <v>84</v>
      </c>
      <c r="D49" s="1" t="s">
        <v>7</v>
      </c>
      <c r="E49" s="16" t="s">
        <v>85</v>
      </c>
      <c r="F49" s="58">
        <v>2000</v>
      </c>
      <c r="G49" s="56">
        <f t="shared" si="0"/>
        <v>1166.6666666666665</v>
      </c>
      <c r="H49" s="12"/>
      <c r="I49" s="19"/>
      <c r="J49" s="21"/>
    </row>
    <row r="50" spans="1:10" ht="24" customHeight="1">
      <c r="A50" s="13">
        <v>43</v>
      </c>
      <c r="B50" s="13">
        <v>49</v>
      </c>
      <c r="C50" s="4" t="s">
        <v>84</v>
      </c>
      <c r="D50" s="1" t="s">
        <v>41</v>
      </c>
      <c r="E50" s="16" t="s">
        <v>200</v>
      </c>
      <c r="F50" s="58">
        <v>500</v>
      </c>
      <c r="G50" s="56">
        <f t="shared" si="0"/>
        <v>291.66666666666663</v>
      </c>
      <c r="H50" s="12"/>
      <c r="I50" s="19"/>
      <c r="J50" s="21"/>
    </row>
    <row r="51" spans="1:10" ht="24" customHeight="1">
      <c r="A51" s="13">
        <v>44</v>
      </c>
      <c r="B51" s="13">
        <v>50</v>
      </c>
      <c r="C51" s="11" t="s">
        <v>77</v>
      </c>
      <c r="D51" s="24" t="s">
        <v>8</v>
      </c>
      <c r="E51" s="16" t="s">
        <v>78</v>
      </c>
      <c r="F51" s="58">
        <v>3000</v>
      </c>
      <c r="G51" s="56">
        <f t="shared" si="0"/>
        <v>1750</v>
      </c>
      <c r="H51" s="12"/>
      <c r="I51" s="19"/>
      <c r="J51" s="21"/>
    </row>
    <row r="52" spans="1:10" ht="24" customHeight="1">
      <c r="A52" s="13">
        <v>45</v>
      </c>
      <c r="B52" s="13">
        <v>51</v>
      </c>
      <c r="C52" s="11" t="s">
        <v>98</v>
      </c>
      <c r="D52" s="24" t="s">
        <v>7</v>
      </c>
      <c r="E52" s="16" t="s">
        <v>99</v>
      </c>
      <c r="F52" s="58">
        <v>700</v>
      </c>
      <c r="G52" s="56">
        <f t="shared" si="0"/>
        <v>408.33333333333337</v>
      </c>
      <c r="H52" s="12"/>
      <c r="I52" s="19"/>
      <c r="J52" s="21"/>
    </row>
    <row r="53" spans="1:10" ht="24" customHeight="1">
      <c r="A53" s="80">
        <v>46</v>
      </c>
      <c r="B53" s="13">
        <v>52</v>
      </c>
      <c r="C53" s="10" t="s">
        <v>48</v>
      </c>
      <c r="D53" s="1" t="s">
        <v>8</v>
      </c>
      <c r="E53" s="16" t="s">
        <v>9</v>
      </c>
      <c r="F53" s="59">
        <v>9930</v>
      </c>
      <c r="G53" s="56">
        <f t="shared" si="0"/>
        <v>5792.5</v>
      </c>
      <c r="H53" s="30"/>
      <c r="I53" s="63"/>
      <c r="J53" s="21"/>
    </row>
    <row r="54" spans="1:10" ht="24" customHeight="1">
      <c r="A54" s="80"/>
      <c r="B54" s="13">
        <v>53</v>
      </c>
      <c r="C54" s="10" t="s">
        <v>96</v>
      </c>
      <c r="D54" s="1" t="s">
        <v>7</v>
      </c>
      <c r="E54" s="16" t="s">
        <v>97</v>
      </c>
      <c r="F54" s="59">
        <v>1500</v>
      </c>
      <c r="G54" s="56">
        <f t="shared" si="0"/>
        <v>875</v>
      </c>
      <c r="H54" s="48"/>
      <c r="I54" s="20"/>
      <c r="J54" s="21"/>
    </row>
    <row r="55" spans="1:10" ht="24" customHeight="1">
      <c r="A55" s="66">
        <v>47</v>
      </c>
      <c r="B55" s="13">
        <v>54</v>
      </c>
      <c r="C55" s="6" t="s">
        <v>119</v>
      </c>
      <c r="D55" s="1" t="s">
        <v>8</v>
      </c>
      <c r="E55" s="15" t="s">
        <v>25</v>
      </c>
      <c r="F55" s="58">
        <f>250*14</f>
        <v>3500</v>
      </c>
      <c r="G55" s="56">
        <f t="shared" si="0"/>
        <v>2041.6666666666667</v>
      </c>
      <c r="H55" s="29"/>
      <c r="I55" s="20"/>
      <c r="J55" s="21"/>
    </row>
    <row r="56" spans="1:10" ht="23.25" customHeight="1">
      <c r="A56" s="13">
        <v>48</v>
      </c>
      <c r="B56" s="13">
        <v>55</v>
      </c>
      <c r="C56" s="6" t="s">
        <v>119</v>
      </c>
      <c r="D56" s="1" t="s">
        <v>8</v>
      </c>
      <c r="E56" s="15" t="s">
        <v>113</v>
      </c>
      <c r="F56" s="58">
        <f>150*14</f>
        <v>2100</v>
      </c>
      <c r="G56" s="56">
        <f t="shared" si="0"/>
        <v>1225</v>
      </c>
      <c r="H56" s="29"/>
      <c r="I56" s="20"/>
      <c r="J56" s="21"/>
    </row>
    <row r="57" spans="1:10" ht="24" customHeight="1">
      <c r="A57" s="13">
        <v>49</v>
      </c>
      <c r="B57" s="13">
        <v>56</v>
      </c>
      <c r="C57" s="68" t="s">
        <v>71</v>
      </c>
      <c r="D57" s="69" t="s">
        <v>3</v>
      </c>
      <c r="E57" s="70" t="s">
        <v>228</v>
      </c>
      <c r="F57" s="71">
        <v>800</v>
      </c>
      <c r="G57" s="56">
        <f t="shared" si="0"/>
        <v>466.6666666666667</v>
      </c>
      <c r="H57" s="72"/>
      <c r="I57" s="73"/>
      <c r="J57" s="21"/>
    </row>
    <row r="58" spans="1:10" ht="24" customHeight="1">
      <c r="A58" s="13">
        <v>50</v>
      </c>
      <c r="B58" s="13">
        <v>57</v>
      </c>
      <c r="C58" s="62" t="s">
        <v>100</v>
      </c>
      <c r="D58" s="36" t="s">
        <v>7</v>
      </c>
      <c r="E58" s="2" t="s">
        <v>101</v>
      </c>
      <c r="F58" s="57">
        <v>2500</v>
      </c>
      <c r="G58" s="56">
        <f t="shared" si="0"/>
        <v>1458.3333333333335</v>
      </c>
      <c r="H58" s="28"/>
      <c r="I58" s="21"/>
      <c r="J58" s="21"/>
    </row>
    <row r="59" spans="1:10" ht="24" customHeight="1">
      <c r="A59" s="13">
        <v>51</v>
      </c>
      <c r="B59" s="13">
        <v>58</v>
      </c>
      <c r="C59" s="4" t="s">
        <v>59</v>
      </c>
      <c r="D59" s="1" t="s">
        <v>60</v>
      </c>
      <c r="E59" s="15" t="s">
        <v>61</v>
      </c>
      <c r="F59" s="58">
        <v>1500</v>
      </c>
      <c r="G59" s="56">
        <f t="shared" si="0"/>
        <v>875</v>
      </c>
      <c r="H59" s="12"/>
      <c r="I59" s="19"/>
      <c r="J59" s="21"/>
    </row>
    <row r="60" spans="1:10" ht="24" customHeight="1">
      <c r="A60" s="13">
        <v>52</v>
      </c>
      <c r="B60" s="13">
        <v>59</v>
      </c>
      <c r="C60" s="4" t="s">
        <v>213</v>
      </c>
      <c r="D60" s="1" t="s">
        <v>19</v>
      </c>
      <c r="E60" s="6" t="s">
        <v>214</v>
      </c>
      <c r="F60" s="58">
        <v>600</v>
      </c>
      <c r="G60" s="56">
        <f t="shared" si="0"/>
        <v>350</v>
      </c>
      <c r="H60" s="12"/>
      <c r="I60" s="19"/>
      <c r="J60" s="21"/>
    </row>
    <row r="61" spans="1:10" ht="24" customHeight="1">
      <c r="A61" s="13">
        <v>53</v>
      </c>
      <c r="B61" s="13">
        <v>60</v>
      </c>
      <c r="C61" s="4" t="s">
        <v>192</v>
      </c>
      <c r="D61" s="1" t="s">
        <v>7</v>
      </c>
      <c r="E61" s="6" t="s">
        <v>193</v>
      </c>
      <c r="F61" s="58">
        <v>250</v>
      </c>
      <c r="G61" s="56">
        <f t="shared" si="0"/>
        <v>145.83333333333331</v>
      </c>
      <c r="H61" s="12"/>
      <c r="I61" s="19"/>
      <c r="J61" s="21"/>
    </row>
    <row r="62" spans="1:10" ht="24" customHeight="1">
      <c r="A62" s="13">
        <v>54</v>
      </c>
      <c r="B62" s="13">
        <v>61</v>
      </c>
      <c r="C62" s="4" t="s">
        <v>36</v>
      </c>
      <c r="D62" s="1" t="s">
        <v>7</v>
      </c>
      <c r="E62" s="6" t="s">
        <v>37</v>
      </c>
      <c r="F62" s="58">
        <v>4000</v>
      </c>
      <c r="G62" s="56">
        <f t="shared" si="0"/>
        <v>2333.333333333333</v>
      </c>
      <c r="H62" s="12"/>
      <c r="I62" s="19"/>
      <c r="J62" s="21"/>
    </row>
    <row r="63" spans="1:10" ht="24" customHeight="1">
      <c r="A63" s="13">
        <v>55</v>
      </c>
      <c r="B63" s="13">
        <v>62</v>
      </c>
      <c r="C63" s="4" t="s">
        <v>156</v>
      </c>
      <c r="D63" s="1" t="s">
        <v>8</v>
      </c>
      <c r="E63" s="6" t="s">
        <v>113</v>
      </c>
      <c r="F63" s="58">
        <f>50*15</f>
        <v>750</v>
      </c>
      <c r="G63" s="56">
        <f t="shared" si="0"/>
        <v>437.5</v>
      </c>
      <c r="H63" s="12"/>
      <c r="I63" s="19"/>
      <c r="J63" s="21"/>
    </row>
    <row r="64" spans="1:10" ht="24" customHeight="1">
      <c r="A64" s="13">
        <v>56</v>
      </c>
      <c r="B64" s="13">
        <v>63</v>
      </c>
      <c r="C64" s="74" t="s">
        <v>22</v>
      </c>
      <c r="D64" s="36" t="s">
        <v>5</v>
      </c>
      <c r="E64" s="2" t="s">
        <v>23</v>
      </c>
      <c r="F64" s="57">
        <v>500</v>
      </c>
      <c r="G64" s="56">
        <f t="shared" si="0"/>
        <v>291.66666666666663</v>
      </c>
      <c r="H64" s="31"/>
      <c r="I64" s="75"/>
      <c r="J64" s="21"/>
    </row>
    <row r="65" spans="1:10" ht="24" customHeight="1">
      <c r="A65" s="13">
        <v>57</v>
      </c>
      <c r="B65" s="13">
        <v>64</v>
      </c>
      <c r="C65" s="4" t="s">
        <v>174</v>
      </c>
      <c r="D65" s="1" t="s">
        <v>7</v>
      </c>
      <c r="E65" s="16" t="s">
        <v>175</v>
      </c>
      <c r="F65" s="58">
        <v>20</v>
      </c>
      <c r="G65" s="56">
        <f t="shared" si="0"/>
        <v>11.666666666666668</v>
      </c>
      <c r="H65" s="12"/>
      <c r="I65" s="19"/>
      <c r="J65" s="21"/>
    </row>
    <row r="66" spans="1:10" ht="24" customHeight="1">
      <c r="A66" s="13">
        <v>58</v>
      </c>
      <c r="B66" s="13">
        <v>65</v>
      </c>
      <c r="C66" s="4" t="s">
        <v>76</v>
      </c>
      <c r="D66" s="1" t="s">
        <v>7</v>
      </c>
      <c r="E66" s="6" t="s">
        <v>70</v>
      </c>
      <c r="F66" s="58">
        <v>5500</v>
      </c>
      <c r="G66" s="56">
        <f t="shared" si="0"/>
        <v>3208.333333333333</v>
      </c>
      <c r="H66" s="12"/>
      <c r="I66" s="19"/>
      <c r="J66" s="21"/>
    </row>
    <row r="67" spans="1:10" ht="24" customHeight="1">
      <c r="A67" s="80">
        <v>59</v>
      </c>
      <c r="B67" s="13">
        <v>66</v>
      </c>
      <c r="C67" s="4" t="s">
        <v>176</v>
      </c>
      <c r="D67" s="1" t="s">
        <v>3</v>
      </c>
      <c r="E67" s="6" t="s">
        <v>177</v>
      </c>
      <c r="F67" s="58">
        <v>30</v>
      </c>
      <c r="G67" s="56">
        <f aca="true" t="shared" si="1" ref="G67:G129">(F67/12)*7</f>
        <v>17.5</v>
      </c>
      <c r="H67" s="12"/>
      <c r="I67" s="19"/>
      <c r="J67" s="21"/>
    </row>
    <row r="68" spans="1:10" ht="24" customHeight="1">
      <c r="A68" s="80"/>
      <c r="B68" s="13">
        <v>67</v>
      </c>
      <c r="C68" s="62" t="s">
        <v>72</v>
      </c>
      <c r="D68" s="36" t="s">
        <v>8</v>
      </c>
      <c r="E68" s="2" t="s">
        <v>73</v>
      </c>
      <c r="F68" s="57">
        <v>270</v>
      </c>
      <c r="G68" s="56">
        <f t="shared" si="1"/>
        <v>157.5</v>
      </c>
      <c r="H68" s="28"/>
      <c r="I68" s="21"/>
      <c r="J68" s="21"/>
    </row>
    <row r="69" spans="1:10" ht="24" customHeight="1">
      <c r="A69" s="13">
        <v>60</v>
      </c>
      <c r="B69" s="13">
        <v>68</v>
      </c>
      <c r="C69" s="4" t="s">
        <v>126</v>
      </c>
      <c r="D69" s="1" t="s">
        <v>8</v>
      </c>
      <c r="E69" s="16" t="s">
        <v>127</v>
      </c>
      <c r="F69" s="58">
        <f>120*28</f>
        <v>3360</v>
      </c>
      <c r="G69" s="56">
        <f t="shared" si="1"/>
        <v>1960</v>
      </c>
      <c r="H69" s="12"/>
      <c r="I69" s="19"/>
      <c r="J69" s="21"/>
    </row>
    <row r="70" spans="1:10" ht="24" customHeight="1">
      <c r="A70" s="13">
        <v>61</v>
      </c>
      <c r="B70" s="13">
        <v>69</v>
      </c>
      <c r="C70" s="4" t="s">
        <v>130</v>
      </c>
      <c r="D70" s="1" t="s">
        <v>8</v>
      </c>
      <c r="E70" s="16" t="s">
        <v>131</v>
      </c>
      <c r="F70" s="58">
        <v>280</v>
      </c>
      <c r="G70" s="56">
        <f t="shared" si="1"/>
        <v>163.33333333333331</v>
      </c>
      <c r="H70" s="12"/>
      <c r="I70" s="19"/>
      <c r="J70" s="21"/>
    </row>
    <row r="71" spans="1:10" ht="24" customHeight="1">
      <c r="A71" s="13">
        <v>62</v>
      </c>
      <c r="B71" s="13">
        <v>70</v>
      </c>
      <c r="C71" s="4" t="s">
        <v>171</v>
      </c>
      <c r="D71" s="1" t="s">
        <v>24</v>
      </c>
      <c r="E71" s="16" t="s">
        <v>103</v>
      </c>
      <c r="F71" s="58">
        <f>40*8</f>
        <v>320</v>
      </c>
      <c r="G71" s="56">
        <f t="shared" si="1"/>
        <v>186.66666666666669</v>
      </c>
      <c r="H71" s="12"/>
      <c r="I71" s="19"/>
      <c r="J71" s="21"/>
    </row>
    <row r="72" spans="1:11" ht="24" customHeight="1">
      <c r="A72" s="13">
        <v>63</v>
      </c>
      <c r="B72" s="13">
        <v>71</v>
      </c>
      <c r="C72" s="4" t="s">
        <v>178</v>
      </c>
      <c r="D72" s="1" t="s">
        <v>7</v>
      </c>
      <c r="E72" s="16" t="s">
        <v>179</v>
      </c>
      <c r="F72" s="58">
        <v>6000</v>
      </c>
      <c r="G72" s="56">
        <f t="shared" si="1"/>
        <v>3500</v>
      </c>
      <c r="H72" s="12"/>
      <c r="I72" s="19"/>
      <c r="J72" s="21"/>
      <c r="K72" s="49"/>
    </row>
    <row r="73" spans="1:10" ht="24" customHeight="1">
      <c r="A73" s="13">
        <v>64</v>
      </c>
      <c r="B73" s="13">
        <v>72</v>
      </c>
      <c r="C73" s="4" t="s">
        <v>157</v>
      </c>
      <c r="D73" s="1" t="s">
        <v>8</v>
      </c>
      <c r="E73" s="6" t="s">
        <v>158</v>
      </c>
      <c r="F73" s="58">
        <v>6000</v>
      </c>
      <c r="G73" s="56">
        <f t="shared" si="1"/>
        <v>3500</v>
      </c>
      <c r="H73" s="12"/>
      <c r="I73" s="19"/>
      <c r="J73" s="21"/>
    </row>
    <row r="74" spans="1:10" ht="24" customHeight="1">
      <c r="A74" s="13">
        <v>65</v>
      </c>
      <c r="B74" s="13">
        <v>73</v>
      </c>
      <c r="C74" s="4" t="s">
        <v>183</v>
      </c>
      <c r="D74" s="1" t="s">
        <v>7</v>
      </c>
      <c r="E74" s="6" t="s">
        <v>184</v>
      </c>
      <c r="F74" s="58">
        <v>9000</v>
      </c>
      <c r="G74" s="56">
        <f t="shared" si="1"/>
        <v>5250</v>
      </c>
      <c r="H74" s="12"/>
      <c r="I74" s="19"/>
      <c r="J74" s="21"/>
    </row>
    <row r="75" spans="1:10" ht="24" customHeight="1">
      <c r="A75" s="13">
        <v>66</v>
      </c>
      <c r="B75" s="13">
        <v>74</v>
      </c>
      <c r="C75" s="10" t="s">
        <v>56</v>
      </c>
      <c r="D75" s="1" t="s">
        <v>8</v>
      </c>
      <c r="E75" s="16" t="s">
        <v>26</v>
      </c>
      <c r="F75" s="59">
        <v>3120</v>
      </c>
      <c r="G75" s="56">
        <f t="shared" si="1"/>
        <v>1820</v>
      </c>
      <c r="H75" s="30"/>
      <c r="I75" s="63"/>
      <c r="J75" s="21"/>
    </row>
    <row r="76" spans="1:11" ht="24" customHeight="1">
      <c r="A76" s="13">
        <v>67</v>
      </c>
      <c r="B76" s="13">
        <v>75</v>
      </c>
      <c r="C76" s="4" t="s">
        <v>122</v>
      </c>
      <c r="D76" s="1" t="s">
        <v>8</v>
      </c>
      <c r="E76" s="16" t="s">
        <v>123</v>
      </c>
      <c r="F76" s="58">
        <v>1400</v>
      </c>
      <c r="G76" s="56">
        <f t="shared" si="1"/>
        <v>816.6666666666667</v>
      </c>
      <c r="H76" s="12"/>
      <c r="I76" s="19"/>
      <c r="J76" s="21"/>
      <c r="K76" s="49"/>
    </row>
    <row r="77" spans="1:11" ht="24" customHeight="1">
      <c r="A77" s="80">
        <v>68</v>
      </c>
      <c r="B77" s="13">
        <v>76</v>
      </c>
      <c r="C77" s="10" t="s">
        <v>49</v>
      </c>
      <c r="D77" s="1" t="s">
        <v>50</v>
      </c>
      <c r="E77" s="16" t="s">
        <v>51</v>
      </c>
      <c r="F77" s="59">
        <v>1219</v>
      </c>
      <c r="G77" s="56">
        <f t="shared" si="1"/>
        <v>711.0833333333333</v>
      </c>
      <c r="H77" s="30"/>
      <c r="I77" s="63"/>
      <c r="J77" s="21"/>
      <c r="K77" s="49"/>
    </row>
    <row r="78" spans="1:11" ht="24" customHeight="1">
      <c r="A78" s="80"/>
      <c r="B78" s="13">
        <v>77</v>
      </c>
      <c r="C78" s="10" t="s">
        <v>185</v>
      </c>
      <c r="D78" s="1" t="s">
        <v>7</v>
      </c>
      <c r="E78" s="76" t="s">
        <v>184</v>
      </c>
      <c r="F78" s="59">
        <v>1300</v>
      </c>
      <c r="G78" s="56">
        <f t="shared" si="1"/>
        <v>758.3333333333333</v>
      </c>
      <c r="H78" s="29"/>
      <c r="I78" s="20"/>
      <c r="J78" s="21"/>
      <c r="K78" s="49"/>
    </row>
    <row r="79" spans="1:10" ht="24" customHeight="1">
      <c r="A79" s="80"/>
      <c r="B79" s="13">
        <v>78</v>
      </c>
      <c r="C79" s="10" t="s">
        <v>67</v>
      </c>
      <c r="D79" s="1" t="s">
        <v>8</v>
      </c>
      <c r="E79" s="16" t="s">
        <v>68</v>
      </c>
      <c r="F79" s="59">
        <v>4800</v>
      </c>
      <c r="G79" s="56">
        <f t="shared" si="1"/>
        <v>2800</v>
      </c>
      <c r="H79" s="29"/>
      <c r="I79" s="20"/>
      <c r="J79" s="21"/>
    </row>
    <row r="80" spans="1:10" ht="24" customHeight="1">
      <c r="A80" s="13">
        <v>69</v>
      </c>
      <c r="B80" s="13">
        <v>79</v>
      </c>
      <c r="C80" s="10" t="s">
        <v>67</v>
      </c>
      <c r="D80" s="1" t="s">
        <v>8</v>
      </c>
      <c r="E80" s="16" t="s">
        <v>139</v>
      </c>
      <c r="F80" s="59">
        <v>1500</v>
      </c>
      <c r="G80" s="56">
        <f t="shared" si="1"/>
        <v>875</v>
      </c>
      <c r="H80" s="29"/>
      <c r="I80" s="20"/>
      <c r="J80" s="21"/>
    </row>
    <row r="81" spans="1:10" ht="24" customHeight="1">
      <c r="A81" s="13">
        <v>70</v>
      </c>
      <c r="B81" s="13">
        <v>80</v>
      </c>
      <c r="C81" s="10" t="s">
        <v>67</v>
      </c>
      <c r="D81" s="1" t="s">
        <v>8</v>
      </c>
      <c r="E81" s="16" t="s">
        <v>194</v>
      </c>
      <c r="F81" s="59">
        <v>1500</v>
      </c>
      <c r="G81" s="56">
        <f t="shared" si="1"/>
        <v>875</v>
      </c>
      <c r="H81" s="29"/>
      <c r="I81" s="20"/>
      <c r="J81" s="21"/>
    </row>
    <row r="82" spans="1:10" ht="24" customHeight="1">
      <c r="A82" s="13">
        <v>71</v>
      </c>
      <c r="B82" s="13">
        <v>81</v>
      </c>
      <c r="C82" s="4" t="s">
        <v>38</v>
      </c>
      <c r="D82" s="1" t="s">
        <v>7</v>
      </c>
      <c r="E82" s="15" t="s">
        <v>39</v>
      </c>
      <c r="F82" s="58">
        <v>200</v>
      </c>
      <c r="G82" s="56">
        <f t="shared" si="1"/>
        <v>116.66666666666667</v>
      </c>
      <c r="H82" s="12"/>
      <c r="I82" s="19"/>
      <c r="J82" s="21"/>
    </row>
    <row r="83" spans="1:10" ht="24" customHeight="1">
      <c r="A83" s="80">
        <v>72</v>
      </c>
      <c r="B83" s="13">
        <v>82</v>
      </c>
      <c r="C83" s="4" t="s">
        <v>108</v>
      </c>
      <c r="D83" s="1" t="s">
        <v>8</v>
      </c>
      <c r="E83" s="16" t="s">
        <v>103</v>
      </c>
      <c r="F83" s="58">
        <v>6000</v>
      </c>
      <c r="G83" s="56">
        <f t="shared" si="1"/>
        <v>3500</v>
      </c>
      <c r="H83" s="12"/>
      <c r="I83" s="19"/>
      <c r="J83" s="21"/>
    </row>
    <row r="84" spans="1:10" ht="24" customHeight="1">
      <c r="A84" s="80"/>
      <c r="B84" s="13">
        <v>83</v>
      </c>
      <c r="C84" s="4" t="s">
        <v>108</v>
      </c>
      <c r="D84" s="1" t="s">
        <v>7</v>
      </c>
      <c r="E84" s="16" t="s">
        <v>231</v>
      </c>
      <c r="F84" s="58">
        <v>600</v>
      </c>
      <c r="G84" s="56">
        <f t="shared" si="1"/>
        <v>350</v>
      </c>
      <c r="H84" s="12"/>
      <c r="I84" s="19"/>
      <c r="J84" s="21"/>
    </row>
    <row r="85" spans="1:10" ht="24" customHeight="1">
      <c r="A85" s="80"/>
      <c r="B85" s="13">
        <v>84</v>
      </c>
      <c r="C85" s="4" t="s">
        <v>15</v>
      </c>
      <c r="D85" s="1" t="s">
        <v>3</v>
      </c>
      <c r="E85" s="15" t="s">
        <v>14</v>
      </c>
      <c r="F85" s="64">
        <f>30</f>
        <v>30</v>
      </c>
      <c r="G85" s="56">
        <f t="shared" si="1"/>
        <v>17.5</v>
      </c>
      <c r="H85" s="12"/>
      <c r="I85" s="19"/>
      <c r="J85" s="21"/>
    </row>
    <row r="86" spans="1:10" ht="24" customHeight="1">
      <c r="A86" s="13">
        <v>73</v>
      </c>
      <c r="B86" s="13">
        <v>85</v>
      </c>
      <c r="C86" s="4" t="s">
        <v>15</v>
      </c>
      <c r="D86" s="1" t="s">
        <v>3</v>
      </c>
      <c r="E86" s="15" t="s">
        <v>16</v>
      </c>
      <c r="F86" s="64">
        <v>30</v>
      </c>
      <c r="G86" s="56">
        <f t="shared" si="1"/>
        <v>17.5</v>
      </c>
      <c r="H86" s="12"/>
      <c r="I86" s="19"/>
      <c r="J86" s="21"/>
    </row>
    <row r="87" spans="1:10" ht="24" customHeight="1">
      <c r="A87" s="13">
        <v>74</v>
      </c>
      <c r="B87" s="13">
        <v>86</v>
      </c>
      <c r="C87" s="4" t="s">
        <v>15</v>
      </c>
      <c r="D87" s="1" t="s">
        <v>3</v>
      </c>
      <c r="E87" s="15" t="s">
        <v>17</v>
      </c>
      <c r="F87" s="58">
        <f>15*12</f>
        <v>180</v>
      </c>
      <c r="G87" s="56">
        <f t="shared" si="1"/>
        <v>105</v>
      </c>
      <c r="H87" s="12"/>
      <c r="I87" s="19"/>
      <c r="J87" s="21"/>
    </row>
    <row r="88" spans="1:10" ht="24" customHeight="1">
      <c r="A88" s="13">
        <v>75</v>
      </c>
      <c r="B88" s="13">
        <v>87</v>
      </c>
      <c r="C88" s="4" t="s">
        <v>207</v>
      </c>
      <c r="D88" s="1" t="s">
        <v>8</v>
      </c>
      <c r="E88" s="16" t="s">
        <v>208</v>
      </c>
      <c r="F88" s="58">
        <v>600</v>
      </c>
      <c r="G88" s="56">
        <f t="shared" si="1"/>
        <v>350</v>
      </c>
      <c r="H88" s="12"/>
      <c r="I88" s="19"/>
      <c r="J88" s="21"/>
    </row>
    <row r="89" spans="2:10" ht="24" customHeight="1">
      <c r="B89" s="13">
        <v>88</v>
      </c>
      <c r="C89" s="4" t="s">
        <v>240</v>
      </c>
      <c r="D89" s="1" t="s">
        <v>5</v>
      </c>
      <c r="E89" s="16" t="s">
        <v>241</v>
      </c>
      <c r="F89" s="58"/>
      <c r="G89" s="56">
        <v>58</v>
      </c>
      <c r="H89" s="12"/>
      <c r="I89" s="19"/>
      <c r="J89" s="21"/>
    </row>
    <row r="90" spans="1:10" ht="24" customHeight="1">
      <c r="A90" s="13">
        <v>76</v>
      </c>
      <c r="B90" s="13">
        <v>89</v>
      </c>
      <c r="C90" s="4" t="s">
        <v>229</v>
      </c>
      <c r="D90" s="1" t="s">
        <v>7</v>
      </c>
      <c r="E90" s="16" t="s">
        <v>230</v>
      </c>
      <c r="F90" s="58">
        <v>300</v>
      </c>
      <c r="G90" s="56">
        <f t="shared" si="1"/>
        <v>175</v>
      </c>
      <c r="H90" s="12"/>
      <c r="I90" s="19"/>
      <c r="J90" s="21"/>
    </row>
    <row r="91" spans="1:10" ht="24" customHeight="1">
      <c r="A91" s="13">
        <v>77</v>
      </c>
      <c r="B91" s="13">
        <v>90</v>
      </c>
      <c r="C91" s="4" t="s">
        <v>115</v>
      </c>
      <c r="D91" s="1" t="s">
        <v>8</v>
      </c>
      <c r="E91" s="16" t="s">
        <v>113</v>
      </c>
      <c r="F91" s="58">
        <f>40*28</f>
        <v>1120</v>
      </c>
      <c r="G91" s="56">
        <f t="shared" si="1"/>
        <v>653.3333333333333</v>
      </c>
      <c r="H91" s="12"/>
      <c r="I91" s="19"/>
      <c r="J91" s="21"/>
    </row>
    <row r="92" spans="1:10" ht="24" customHeight="1">
      <c r="A92" s="80">
        <v>78</v>
      </c>
      <c r="B92" s="13">
        <v>91</v>
      </c>
      <c r="C92" s="4" t="s">
        <v>209</v>
      </c>
      <c r="D92" s="1" t="s">
        <v>7</v>
      </c>
      <c r="E92" s="16" t="s">
        <v>210</v>
      </c>
      <c r="F92" s="58">
        <v>4200</v>
      </c>
      <c r="G92" s="56">
        <f t="shared" si="1"/>
        <v>2450</v>
      </c>
      <c r="H92" s="12"/>
      <c r="I92" s="19"/>
      <c r="J92" s="21"/>
    </row>
    <row r="93" spans="1:10" ht="24" customHeight="1">
      <c r="A93" s="80"/>
      <c r="B93" s="13">
        <v>92</v>
      </c>
      <c r="C93" s="4" t="s">
        <v>180</v>
      </c>
      <c r="D93" s="1" t="s">
        <v>50</v>
      </c>
      <c r="E93" s="16" t="s">
        <v>103</v>
      </c>
      <c r="F93" s="58">
        <v>6000</v>
      </c>
      <c r="G93" s="56">
        <f t="shared" si="1"/>
        <v>3500</v>
      </c>
      <c r="H93" s="12"/>
      <c r="I93" s="19"/>
      <c r="J93" s="21"/>
    </row>
    <row r="94" spans="1:10" ht="24" customHeight="1">
      <c r="A94" s="13">
        <v>79</v>
      </c>
      <c r="B94" s="13">
        <v>93</v>
      </c>
      <c r="C94" s="4" t="s">
        <v>40</v>
      </c>
      <c r="D94" s="1" t="s">
        <v>41</v>
      </c>
      <c r="E94" s="16" t="s">
        <v>42</v>
      </c>
      <c r="F94" s="58">
        <v>48</v>
      </c>
      <c r="G94" s="56">
        <f t="shared" si="1"/>
        <v>28</v>
      </c>
      <c r="H94" s="12"/>
      <c r="I94" s="19"/>
      <c r="J94" s="21"/>
    </row>
    <row r="95" spans="1:10" ht="24" customHeight="1">
      <c r="A95" s="80">
        <v>80</v>
      </c>
      <c r="B95" s="13">
        <v>94</v>
      </c>
      <c r="C95" s="4" t="s">
        <v>40</v>
      </c>
      <c r="D95" s="47" t="s">
        <v>5</v>
      </c>
      <c r="E95" s="39" t="s">
        <v>43</v>
      </c>
      <c r="F95" s="58">
        <v>50</v>
      </c>
      <c r="G95" s="56">
        <f t="shared" si="1"/>
        <v>29.166666666666668</v>
      </c>
      <c r="H95" s="12"/>
      <c r="I95" s="19"/>
      <c r="J95" s="21"/>
    </row>
    <row r="96" spans="1:10" ht="24" customHeight="1">
      <c r="A96" s="80"/>
      <c r="B96" s="13">
        <v>95</v>
      </c>
      <c r="C96" s="10" t="s">
        <v>52</v>
      </c>
      <c r="D96" s="1" t="s">
        <v>53</v>
      </c>
      <c r="E96" s="18" t="s">
        <v>54</v>
      </c>
      <c r="F96" s="59">
        <v>201</v>
      </c>
      <c r="G96" s="56">
        <f t="shared" si="1"/>
        <v>117.25</v>
      </c>
      <c r="H96" s="30"/>
      <c r="I96" s="63"/>
      <c r="J96" s="21"/>
    </row>
    <row r="97" spans="1:10" ht="25.5">
      <c r="A97" s="80"/>
      <c r="B97" s="13">
        <v>96</v>
      </c>
      <c r="C97" s="10" t="s">
        <v>220</v>
      </c>
      <c r="D97" s="1" t="s">
        <v>221</v>
      </c>
      <c r="E97" s="18" t="s">
        <v>222</v>
      </c>
      <c r="F97" s="59">
        <v>3000</v>
      </c>
      <c r="G97" s="56">
        <f t="shared" si="1"/>
        <v>1750</v>
      </c>
      <c r="H97" s="30"/>
      <c r="I97" s="63"/>
      <c r="J97" s="21"/>
    </row>
    <row r="98" spans="1:10" ht="25.5">
      <c r="A98" s="13">
        <v>81</v>
      </c>
      <c r="B98" s="13">
        <v>97</v>
      </c>
      <c r="C98" s="10" t="s">
        <v>220</v>
      </c>
      <c r="D98" s="1" t="s">
        <v>221</v>
      </c>
      <c r="E98" s="18" t="s">
        <v>223</v>
      </c>
      <c r="F98" s="59">
        <v>3500</v>
      </c>
      <c r="G98" s="56">
        <f t="shared" si="1"/>
        <v>2041.6666666666667</v>
      </c>
      <c r="H98" s="30"/>
      <c r="I98" s="63"/>
      <c r="J98" s="21"/>
    </row>
    <row r="99" spans="1:10" ht="24" customHeight="1">
      <c r="A99" s="13">
        <v>82</v>
      </c>
      <c r="B99" s="13">
        <v>98</v>
      </c>
      <c r="C99" s="10" t="s">
        <v>220</v>
      </c>
      <c r="D99" s="1" t="s">
        <v>221</v>
      </c>
      <c r="E99" s="18" t="s">
        <v>224</v>
      </c>
      <c r="F99" s="59">
        <v>1500</v>
      </c>
      <c r="G99" s="56">
        <f t="shared" si="1"/>
        <v>875</v>
      </c>
      <c r="H99" s="30"/>
      <c r="I99" s="63"/>
      <c r="J99" s="21"/>
    </row>
    <row r="100" spans="1:10" ht="20.25" customHeight="1">
      <c r="A100" s="13">
        <v>83</v>
      </c>
      <c r="B100" s="13">
        <v>99</v>
      </c>
      <c r="C100" s="4" t="s">
        <v>102</v>
      </c>
      <c r="D100" s="1" t="s">
        <v>7</v>
      </c>
      <c r="E100" s="6" t="s">
        <v>95</v>
      </c>
      <c r="F100" s="58">
        <v>3800</v>
      </c>
      <c r="G100" s="56">
        <f t="shared" si="1"/>
        <v>2216.666666666667</v>
      </c>
      <c r="H100" s="12"/>
      <c r="I100" s="19"/>
      <c r="J100" s="21"/>
    </row>
    <row r="101" spans="1:10" ht="25.5">
      <c r="A101" s="13">
        <v>84</v>
      </c>
      <c r="B101" s="13">
        <v>100</v>
      </c>
      <c r="C101" s="4" t="s">
        <v>137</v>
      </c>
      <c r="D101" s="1" t="s">
        <v>138</v>
      </c>
      <c r="E101" s="16" t="s">
        <v>139</v>
      </c>
      <c r="F101" s="58">
        <v>9100</v>
      </c>
      <c r="G101" s="56">
        <f t="shared" si="1"/>
        <v>5308.333333333334</v>
      </c>
      <c r="H101" s="12"/>
      <c r="I101" s="19"/>
      <c r="J101" s="21"/>
    </row>
    <row r="102" spans="1:10" ht="24" customHeight="1">
      <c r="A102" s="13">
        <v>85</v>
      </c>
      <c r="B102" s="13">
        <v>101</v>
      </c>
      <c r="C102" s="4" t="s">
        <v>91</v>
      </c>
      <c r="D102" s="1" t="s">
        <v>7</v>
      </c>
      <c r="E102" s="16" t="s">
        <v>92</v>
      </c>
      <c r="F102" s="58">
        <v>1800</v>
      </c>
      <c r="G102" s="56">
        <f t="shared" si="1"/>
        <v>1050</v>
      </c>
      <c r="H102" s="12"/>
      <c r="I102" s="19"/>
      <c r="J102" s="21"/>
    </row>
    <row r="103" spans="1:10" ht="24" customHeight="1">
      <c r="A103" s="13">
        <v>86</v>
      </c>
      <c r="B103" s="13">
        <v>102</v>
      </c>
      <c r="C103" s="10" t="s">
        <v>44</v>
      </c>
      <c r="D103" s="1" t="s">
        <v>7</v>
      </c>
      <c r="E103" s="16" t="s">
        <v>45</v>
      </c>
      <c r="F103" s="59">
        <v>600</v>
      </c>
      <c r="G103" s="56">
        <f t="shared" si="1"/>
        <v>350</v>
      </c>
      <c r="H103" s="29"/>
      <c r="I103" s="63"/>
      <c r="J103" s="21"/>
    </row>
    <row r="104" spans="1:10" ht="24" customHeight="1">
      <c r="A104" s="13">
        <v>87</v>
      </c>
      <c r="B104" s="13">
        <v>103</v>
      </c>
      <c r="C104" s="10" t="s">
        <v>191</v>
      </c>
      <c r="D104" s="1" t="s">
        <v>219</v>
      </c>
      <c r="E104" s="16" t="s">
        <v>194</v>
      </c>
      <c r="F104" s="59">
        <v>20000</v>
      </c>
      <c r="G104" s="56">
        <f t="shared" si="1"/>
        <v>11666.666666666668</v>
      </c>
      <c r="H104" s="29"/>
      <c r="I104" s="63"/>
      <c r="J104" s="21"/>
    </row>
    <row r="105" spans="1:12" ht="24" customHeight="1">
      <c r="A105" s="13">
        <v>88</v>
      </c>
      <c r="B105" s="13">
        <v>104</v>
      </c>
      <c r="C105" s="10" t="s">
        <v>203</v>
      </c>
      <c r="D105" s="1" t="s">
        <v>41</v>
      </c>
      <c r="E105" s="16" t="s">
        <v>227</v>
      </c>
      <c r="F105" s="59">
        <v>100</v>
      </c>
      <c r="G105" s="56">
        <f t="shared" si="1"/>
        <v>58.333333333333336</v>
      </c>
      <c r="H105" s="29"/>
      <c r="I105" s="63"/>
      <c r="J105" s="21"/>
      <c r="K105" s="50"/>
      <c r="L105" s="51"/>
    </row>
    <row r="106" spans="1:12" ht="24" customHeight="1">
      <c r="A106" s="13">
        <v>89</v>
      </c>
      <c r="B106" s="13">
        <v>105</v>
      </c>
      <c r="C106" s="10" t="s">
        <v>203</v>
      </c>
      <c r="D106" s="1" t="s">
        <v>8</v>
      </c>
      <c r="E106" s="16" t="s">
        <v>204</v>
      </c>
      <c r="F106" s="59">
        <v>2800</v>
      </c>
      <c r="G106" s="56">
        <f t="shared" si="1"/>
        <v>1633.3333333333335</v>
      </c>
      <c r="H106" s="29"/>
      <c r="I106" s="63"/>
      <c r="J106" s="21"/>
      <c r="K106" s="50"/>
      <c r="L106" s="51"/>
    </row>
    <row r="107" spans="1:12" ht="24" customHeight="1">
      <c r="A107" s="13">
        <v>90</v>
      </c>
      <c r="B107" s="13">
        <v>106</v>
      </c>
      <c r="C107" s="62" t="s">
        <v>69</v>
      </c>
      <c r="D107" s="36" t="s">
        <v>8</v>
      </c>
      <c r="E107" s="2" t="s">
        <v>70</v>
      </c>
      <c r="F107" s="57">
        <v>12000</v>
      </c>
      <c r="G107" s="56">
        <f t="shared" si="1"/>
        <v>7000</v>
      </c>
      <c r="H107" s="28"/>
      <c r="I107" s="21"/>
      <c r="J107" s="21"/>
      <c r="K107" s="77"/>
      <c r="L107" s="51"/>
    </row>
    <row r="108" spans="1:12" ht="24" customHeight="1">
      <c r="A108" s="80">
        <v>91</v>
      </c>
      <c r="B108" s="13">
        <v>107</v>
      </c>
      <c r="C108" s="4" t="s">
        <v>120</v>
      </c>
      <c r="D108" s="1" t="s">
        <v>8</v>
      </c>
      <c r="E108" s="6" t="s">
        <v>121</v>
      </c>
      <c r="F108" s="58">
        <v>2800</v>
      </c>
      <c r="G108" s="56">
        <f t="shared" si="1"/>
        <v>1633.3333333333335</v>
      </c>
      <c r="H108" s="12"/>
      <c r="I108" s="19"/>
      <c r="J108" s="21"/>
      <c r="K108" s="77"/>
      <c r="L108" s="51"/>
    </row>
    <row r="109" spans="1:12" ht="24" customHeight="1">
      <c r="A109" s="80"/>
      <c r="B109" s="13">
        <v>108</v>
      </c>
      <c r="C109" s="10" t="s">
        <v>55</v>
      </c>
      <c r="D109" s="1" t="s">
        <v>8</v>
      </c>
      <c r="E109" s="16" t="s">
        <v>35</v>
      </c>
      <c r="F109" s="59">
        <v>2472</v>
      </c>
      <c r="G109" s="56">
        <f t="shared" si="1"/>
        <v>1442</v>
      </c>
      <c r="H109" s="30"/>
      <c r="I109" s="63"/>
      <c r="J109" s="21"/>
      <c r="K109" s="77"/>
      <c r="L109" s="51"/>
    </row>
    <row r="110" spans="1:12" ht="24" customHeight="1">
      <c r="A110" s="80"/>
      <c r="B110" s="13">
        <v>109</v>
      </c>
      <c r="C110" s="44" t="s">
        <v>197</v>
      </c>
      <c r="D110" s="42" t="s">
        <v>24</v>
      </c>
      <c r="E110" s="36" t="s">
        <v>149</v>
      </c>
      <c r="F110" s="26">
        <v>300</v>
      </c>
      <c r="G110" s="56">
        <f t="shared" si="1"/>
        <v>175</v>
      </c>
      <c r="H110" s="28"/>
      <c r="I110" s="19"/>
      <c r="J110" s="21"/>
      <c r="K110" s="50"/>
      <c r="L110" s="51"/>
    </row>
    <row r="111" spans="1:12" ht="24" customHeight="1">
      <c r="A111" s="13">
        <v>92</v>
      </c>
      <c r="B111" s="13">
        <v>110</v>
      </c>
      <c r="C111" s="44" t="s">
        <v>197</v>
      </c>
      <c r="D111" s="42" t="s">
        <v>24</v>
      </c>
      <c r="E111" s="36" t="s">
        <v>199</v>
      </c>
      <c r="F111" s="26">
        <v>600</v>
      </c>
      <c r="G111" s="56">
        <f t="shared" si="1"/>
        <v>350</v>
      </c>
      <c r="H111" s="28"/>
      <c r="I111" s="19"/>
      <c r="J111" s="21"/>
      <c r="K111" s="50"/>
      <c r="L111" s="51"/>
    </row>
    <row r="112" spans="1:12" ht="24" customHeight="1">
      <c r="A112" s="13">
        <v>93</v>
      </c>
      <c r="B112" s="13">
        <v>111</v>
      </c>
      <c r="C112" s="44" t="s">
        <v>197</v>
      </c>
      <c r="D112" s="42" t="s">
        <v>24</v>
      </c>
      <c r="E112" s="36" t="s">
        <v>198</v>
      </c>
      <c r="F112" s="26">
        <v>660</v>
      </c>
      <c r="G112" s="56">
        <f t="shared" si="1"/>
        <v>385</v>
      </c>
      <c r="H112" s="28"/>
      <c r="I112" s="19"/>
      <c r="J112" s="21"/>
      <c r="K112" s="50"/>
      <c r="L112" s="51"/>
    </row>
    <row r="113" spans="1:12" ht="24" customHeight="1">
      <c r="A113" s="13">
        <v>94</v>
      </c>
      <c r="B113" s="13">
        <v>112</v>
      </c>
      <c r="C113" s="10" t="s">
        <v>63</v>
      </c>
      <c r="D113" s="1" t="s">
        <v>64</v>
      </c>
      <c r="E113" s="16" t="s">
        <v>65</v>
      </c>
      <c r="F113" s="59">
        <v>80</v>
      </c>
      <c r="G113" s="56">
        <f t="shared" si="1"/>
        <v>46.66666666666667</v>
      </c>
      <c r="H113" s="30"/>
      <c r="I113" s="63"/>
      <c r="J113" s="21"/>
      <c r="K113" s="50"/>
      <c r="L113" s="51"/>
    </row>
    <row r="114" spans="1:12" ht="20.25" customHeight="1">
      <c r="A114" s="13">
        <v>95</v>
      </c>
      <c r="B114" s="13">
        <v>113</v>
      </c>
      <c r="C114" s="10" t="s">
        <v>205</v>
      </c>
      <c r="D114" s="1" t="s">
        <v>8</v>
      </c>
      <c r="E114" s="16" t="s">
        <v>206</v>
      </c>
      <c r="F114" s="59">
        <v>3600</v>
      </c>
      <c r="G114" s="56">
        <f t="shared" si="1"/>
        <v>2100</v>
      </c>
      <c r="H114" s="30"/>
      <c r="I114" s="63"/>
      <c r="J114" s="21"/>
      <c r="K114" s="50"/>
      <c r="L114" s="51"/>
    </row>
    <row r="115" spans="1:12" ht="24" customHeight="1">
      <c r="A115" s="13">
        <v>96</v>
      </c>
      <c r="B115" s="13">
        <v>114</v>
      </c>
      <c r="C115" s="11" t="s">
        <v>140</v>
      </c>
      <c r="D115" s="1" t="s">
        <v>8</v>
      </c>
      <c r="E115" s="16" t="s">
        <v>141</v>
      </c>
      <c r="F115" s="58">
        <v>240</v>
      </c>
      <c r="G115" s="56">
        <f t="shared" si="1"/>
        <v>140</v>
      </c>
      <c r="H115" s="12"/>
      <c r="I115" s="19"/>
      <c r="J115" s="21"/>
      <c r="K115" s="50"/>
      <c r="L115" s="51"/>
    </row>
    <row r="116" spans="1:12" ht="23.25" customHeight="1">
      <c r="A116" s="80">
        <v>97</v>
      </c>
      <c r="B116" s="13">
        <v>115</v>
      </c>
      <c r="C116" s="11" t="s">
        <v>106</v>
      </c>
      <c r="D116" s="1" t="s">
        <v>8</v>
      </c>
      <c r="E116" s="16" t="s">
        <v>107</v>
      </c>
      <c r="F116" s="58">
        <v>1400</v>
      </c>
      <c r="G116" s="56">
        <f t="shared" si="1"/>
        <v>816.6666666666667</v>
      </c>
      <c r="H116" s="12"/>
      <c r="I116" s="19"/>
      <c r="J116" s="21"/>
      <c r="K116" s="50"/>
      <c r="L116" s="51"/>
    </row>
    <row r="117" spans="1:10" ht="24.75" customHeight="1">
      <c r="A117" s="80"/>
      <c r="B117" s="13">
        <v>116</v>
      </c>
      <c r="C117" s="4" t="s">
        <v>181</v>
      </c>
      <c r="D117" s="47" t="s">
        <v>7</v>
      </c>
      <c r="E117" s="1" t="s">
        <v>182</v>
      </c>
      <c r="F117" s="58">
        <v>100</v>
      </c>
      <c r="G117" s="56">
        <f t="shared" si="1"/>
        <v>58.333333333333336</v>
      </c>
      <c r="H117" s="53"/>
      <c r="I117" s="65"/>
      <c r="J117" s="21"/>
    </row>
    <row r="118" spans="1:10" ht="25.5">
      <c r="A118" s="13">
        <v>98</v>
      </c>
      <c r="B118" s="13">
        <v>117</v>
      </c>
      <c r="C118" s="6" t="s">
        <v>28</v>
      </c>
      <c r="D118" s="1" t="s">
        <v>6</v>
      </c>
      <c r="E118" s="15" t="s">
        <v>29</v>
      </c>
      <c r="F118" s="58">
        <f>53*12</f>
        <v>636</v>
      </c>
      <c r="G118" s="56">
        <f t="shared" si="1"/>
        <v>371</v>
      </c>
      <c r="H118" s="29"/>
      <c r="I118" s="20"/>
      <c r="J118" s="21"/>
    </row>
    <row r="119" spans="1:10" ht="25.5">
      <c r="A119" s="13">
        <v>99</v>
      </c>
      <c r="B119" s="13">
        <v>118</v>
      </c>
      <c r="C119" s="6" t="s">
        <v>28</v>
      </c>
      <c r="D119" s="1" t="s">
        <v>30</v>
      </c>
      <c r="E119" s="15" t="s">
        <v>31</v>
      </c>
      <c r="F119" s="58">
        <v>7800</v>
      </c>
      <c r="G119" s="56">
        <f t="shared" si="1"/>
        <v>4550</v>
      </c>
      <c r="H119" s="29"/>
      <c r="I119" s="20"/>
      <c r="J119" s="21"/>
    </row>
    <row r="120" spans="1:10" ht="25.5">
      <c r="A120" s="13">
        <v>100</v>
      </c>
      <c r="B120" s="13">
        <v>119</v>
      </c>
      <c r="C120" s="6" t="s">
        <v>166</v>
      </c>
      <c r="D120" s="1" t="s">
        <v>8</v>
      </c>
      <c r="E120" s="15" t="s">
        <v>167</v>
      </c>
      <c r="F120" s="58">
        <v>1000</v>
      </c>
      <c r="G120" s="56">
        <f t="shared" si="1"/>
        <v>583.3333333333333</v>
      </c>
      <c r="H120" s="29"/>
      <c r="I120" s="20"/>
      <c r="J120" s="21"/>
    </row>
    <row r="121" spans="1:10" ht="24" customHeight="1">
      <c r="A121" s="80">
        <v>101</v>
      </c>
      <c r="B121" s="13">
        <v>120</v>
      </c>
      <c r="C121" s="6" t="s">
        <v>154</v>
      </c>
      <c r="D121" s="1" t="s">
        <v>24</v>
      </c>
      <c r="E121" s="15" t="s">
        <v>155</v>
      </c>
      <c r="F121" s="58">
        <v>2000</v>
      </c>
      <c r="G121" s="56">
        <f t="shared" si="1"/>
        <v>1166.6666666666665</v>
      </c>
      <c r="H121" s="29"/>
      <c r="I121" s="20"/>
      <c r="J121" s="21"/>
    </row>
    <row r="122" spans="1:10" ht="24" customHeight="1">
      <c r="A122" s="80"/>
      <c r="B122" s="13">
        <v>121</v>
      </c>
      <c r="C122" s="6" t="s">
        <v>58</v>
      </c>
      <c r="D122" s="1" t="s">
        <v>7</v>
      </c>
      <c r="E122" s="15" t="s">
        <v>11</v>
      </c>
      <c r="F122" s="58">
        <v>1800</v>
      </c>
      <c r="G122" s="56">
        <f t="shared" si="1"/>
        <v>1050</v>
      </c>
      <c r="H122" s="29"/>
      <c r="I122" s="20"/>
      <c r="J122" s="21"/>
    </row>
    <row r="123" spans="1:10" ht="20.25" customHeight="1">
      <c r="A123" s="80"/>
      <c r="B123" s="13">
        <v>122</v>
      </c>
      <c r="C123" s="6" t="s">
        <v>188</v>
      </c>
      <c r="D123" s="1" t="s">
        <v>7</v>
      </c>
      <c r="E123" s="15" t="s">
        <v>189</v>
      </c>
      <c r="F123" s="58">
        <v>6000</v>
      </c>
      <c r="G123" s="56">
        <f t="shared" si="1"/>
        <v>3500</v>
      </c>
      <c r="H123" s="29"/>
      <c r="I123" s="20"/>
      <c r="J123" s="21"/>
    </row>
    <row r="124" spans="1:10" ht="20.25" customHeight="1">
      <c r="A124" s="13">
        <v>102</v>
      </c>
      <c r="B124" s="13">
        <v>123</v>
      </c>
      <c r="C124" s="6" t="s">
        <v>188</v>
      </c>
      <c r="D124" s="1" t="s">
        <v>7</v>
      </c>
      <c r="E124" s="15" t="s">
        <v>190</v>
      </c>
      <c r="F124" s="58">
        <v>4000</v>
      </c>
      <c r="G124" s="56">
        <f t="shared" si="1"/>
        <v>2333.333333333333</v>
      </c>
      <c r="H124" s="29"/>
      <c r="I124" s="20"/>
      <c r="J124" s="21"/>
    </row>
    <row r="125" spans="1:11" ht="24" customHeight="1">
      <c r="A125" s="80">
        <v>103</v>
      </c>
      <c r="B125" s="13">
        <v>124</v>
      </c>
      <c r="C125" s="6" t="s">
        <v>188</v>
      </c>
      <c r="D125" s="1" t="s">
        <v>24</v>
      </c>
      <c r="E125" s="15" t="s">
        <v>17</v>
      </c>
      <c r="F125" s="58">
        <v>200</v>
      </c>
      <c r="G125" s="56">
        <f t="shared" si="1"/>
        <v>116.66666666666667</v>
      </c>
      <c r="H125" s="29"/>
      <c r="I125" s="20"/>
      <c r="J125" s="21"/>
      <c r="K125" s="51"/>
    </row>
    <row r="126" spans="1:11" ht="24" customHeight="1">
      <c r="A126" s="80"/>
      <c r="B126" s="13">
        <v>125</v>
      </c>
      <c r="C126" s="6" t="s">
        <v>33</v>
      </c>
      <c r="D126" s="1" t="s">
        <v>7</v>
      </c>
      <c r="E126" s="17" t="s">
        <v>34</v>
      </c>
      <c r="F126" s="58">
        <v>40</v>
      </c>
      <c r="G126" s="56">
        <f t="shared" si="1"/>
        <v>23.333333333333336</v>
      </c>
      <c r="H126" s="29"/>
      <c r="I126" s="20"/>
      <c r="J126" s="21"/>
      <c r="K126" s="78"/>
    </row>
    <row r="127" spans="1:11" ht="18.75" customHeight="1">
      <c r="A127" s="13">
        <v>104</v>
      </c>
      <c r="B127" s="13">
        <v>126</v>
      </c>
      <c r="C127" s="6" t="s">
        <v>124</v>
      </c>
      <c r="D127" s="1" t="s">
        <v>24</v>
      </c>
      <c r="E127" s="17" t="s">
        <v>125</v>
      </c>
      <c r="F127" s="58">
        <f>25*28</f>
        <v>700</v>
      </c>
      <c r="G127" s="56">
        <f t="shared" si="1"/>
        <v>408.33333333333337</v>
      </c>
      <c r="H127" s="29"/>
      <c r="I127" s="20"/>
      <c r="J127" s="21"/>
      <c r="K127" s="78"/>
    </row>
    <row r="128" spans="2:10" ht="25.5">
      <c r="B128" s="13">
        <v>127</v>
      </c>
      <c r="C128" s="6" t="s">
        <v>132</v>
      </c>
      <c r="D128" s="1" t="s">
        <v>8</v>
      </c>
      <c r="E128" s="17" t="s">
        <v>133</v>
      </c>
      <c r="F128" s="58">
        <v>280</v>
      </c>
      <c r="G128" s="56">
        <f t="shared" si="1"/>
        <v>163.33333333333331</v>
      </c>
      <c r="H128" s="29"/>
      <c r="I128" s="20"/>
      <c r="J128" s="21"/>
    </row>
    <row r="129" spans="1:10" ht="22.5" customHeight="1">
      <c r="A129" s="54"/>
      <c r="B129" s="13">
        <v>128</v>
      </c>
      <c r="C129" s="45" t="s">
        <v>80</v>
      </c>
      <c r="D129" s="43" t="s">
        <v>8</v>
      </c>
      <c r="E129" s="24" t="s">
        <v>9</v>
      </c>
      <c r="F129" s="25">
        <v>3000</v>
      </c>
      <c r="G129" s="56">
        <f t="shared" si="1"/>
        <v>1750</v>
      </c>
      <c r="H129" s="38"/>
      <c r="I129" s="41"/>
      <c r="J129" s="21"/>
    </row>
    <row r="130" spans="1:3" ht="12.75">
      <c r="A130" s="54"/>
      <c r="C130" s="61"/>
    </row>
    <row r="131" spans="1:3" ht="12.75">
      <c r="A131" s="54"/>
      <c r="C131" s="61"/>
    </row>
    <row r="132" spans="1:3" ht="12.75">
      <c r="A132" s="54"/>
      <c r="C132" s="61"/>
    </row>
    <row r="133" spans="1:3" ht="12.75">
      <c r="A133" s="54"/>
      <c r="C133" s="61"/>
    </row>
    <row r="134" spans="1:3" ht="12.75">
      <c r="A134" s="54"/>
      <c r="C134" s="61"/>
    </row>
    <row r="135" spans="1:3" ht="12.75">
      <c r="A135" s="54"/>
      <c r="C135" s="61"/>
    </row>
    <row r="136" spans="1:3" ht="12.75">
      <c r="A136" s="54"/>
      <c r="C136" s="61"/>
    </row>
    <row r="137" spans="1:3" ht="12.75">
      <c r="A137" s="54"/>
      <c r="C137" s="61"/>
    </row>
    <row r="138" spans="1:3" ht="12.75">
      <c r="A138" s="54"/>
      <c r="C138" s="61"/>
    </row>
    <row r="139" spans="1:3" ht="12.75">
      <c r="A139" s="54"/>
      <c r="C139" s="61"/>
    </row>
    <row r="140" spans="1:3" ht="12.75">
      <c r="A140" s="54"/>
      <c r="C140" s="61"/>
    </row>
    <row r="141" spans="1:3" ht="12.75">
      <c r="A141" s="54"/>
      <c r="C141" s="61"/>
    </row>
    <row r="142" spans="1:3" ht="12.75">
      <c r="A142" s="54"/>
      <c r="C142" s="61"/>
    </row>
    <row r="143" spans="1:3" ht="12.75">
      <c r="A143" s="54"/>
      <c r="C143" s="61"/>
    </row>
    <row r="144" spans="1:3" ht="12.75">
      <c r="A144" s="54"/>
      <c r="C144" s="61"/>
    </row>
    <row r="145" spans="1:3" ht="12.75">
      <c r="A145" s="54"/>
      <c r="C145" s="61"/>
    </row>
    <row r="146" ht="12.75">
      <c r="C146" s="61"/>
    </row>
    <row r="147" ht="12.75">
      <c r="C147" s="61"/>
    </row>
  </sheetData>
  <mergeCells count="17">
    <mergeCell ref="A33:A34"/>
    <mergeCell ref="A38:A39"/>
    <mergeCell ref="A45:A46"/>
    <mergeCell ref="A11:A12"/>
    <mergeCell ref="A19:A20"/>
    <mergeCell ref="A22:A23"/>
    <mergeCell ref="A24:A26"/>
    <mergeCell ref="A125:A126"/>
    <mergeCell ref="A83:A85"/>
    <mergeCell ref="A92:A93"/>
    <mergeCell ref="A95:A97"/>
    <mergeCell ref="A116:A117"/>
    <mergeCell ref="A121:A123"/>
    <mergeCell ref="A77:A79"/>
    <mergeCell ref="A108:A110"/>
    <mergeCell ref="A53:A54"/>
    <mergeCell ref="A67:A68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&amp;C&amp;16OFFERTA PRINCIPI ATTIVI</oddHeader>
    <oddFooter>&amp;CPagina&amp;P di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m.ruscica</dc:creator>
  <cp:keywords/>
  <dc:description/>
  <cp:lastModifiedBy>TEKNO</cp:lastModifiedBy>
  <cp:lastPrinted>2008-04-04T10:50:44Z</cp:lastPrinted>
  <dcterms:created xsi:type="dcterms:W3CDTF">2007-11-08T09:09:25Z</dcterms:created>
  <dcterms:modified xsi:type="dcterms:W3CDTF">2008-04-08T09:53:23Z</dcterms:modified>
  <cp:category/>
  <cp:version/>
  <cp:contentType/>
  <cp:contentStatus/>
</cp:coreProperties>
</file>